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375" windowHeight="9945" activeTab="0"/>
  </bookViews>
  <sheets>
    <sheet name="資金繰り表（簡易版・月次収支差有）" sheetId="1" r:id="rId1"/>
    <sheet name="資金繰り表(簡易版・前期繰越含む差引計）" sheetId="2" r:id="rId2"/>
  </sheets>
  <definedNames>
    <definedName name="_AMO_UniqueIdentifier">"'cc2d126a-5271-431b-96b9-b5c8e1d8edc4'"</definedName>
    <definedName name="_xlnm.Print_Area" localSheetId="0">'資金繰り表（簡易版・月次収支差有）'!$A$1:$T$32</definedName>
    <definedName name="_xlnm.Print_Area" localSheetId="1">'資金繰り表(簡易版・前期繰越含む差引計）'!$A$1:$T$32</definedName>
  </definedNames>
  <calcPr fullCalcOnLoad="1"/>
</workbook>
</file>

<file path=xl/sharedStrings.xml><?xml version="1.0" encoding="utf-8"?>
<sst xmlns="http://schemas.openxmlformats.org/spreadsheetml/2006/main" count="90" uniqueCount="42">
  <si>
    <t>期首</t>
  </si>
  <si>
    <t>　　年　　月</t>
  </si>
  <si>
    <t>合計</t>
  </si>
  <si>
    <t>　　収　　　入</t>
  </si>
  <si>
    <t>　売上代金</t>
  </si>
  <si>
    <t>現金売上</t>
  </si>
  <si>
    <t>売掛金現金回収</t>
  </si>
  <si>
    <t>手形期日落</t>
  </si>
  <si>
    <t>手形割引</t>
  </si>
  <si>
    <t>計 (B)</t>
  </si>
  <si>
    <t>　　支　　　　　出</t>
  </si>
  <si>
    <t>現金仕入</t>
  </si>
  <si>
    <t>買掛金現金支払</t>
  </si>
  <si>
    <t>手形決済</t>
  </si>
  <si>
    <t>借入金返済</t>
  </si>
  <si>
    <t>計(E)</t>
  </si>
  <si>
    <t>短期借入金</t>
  </si>
  <si>
    <t>長期借入金</t>
  </si>
  <si>
    <t>支払利息・割引料</t>
  </si>
  <si>
    <t>　　年　　月</t>
  </si>
  <si>
    <t>　　財　　務</t>
  </si>
  <si>
    <t>計 (C)</t>
  </si>
  <si>
    <t>差引計(D=A+B-C)</t>
  </si>
  <si>
    <t>短期借入金</t>
  </si>
  <si>
    <t>長期借入金</t>
  </si>
  <si>
    <t>計(F)</t>
  </si>
  <si>
    <t>計（G=E-F)</t>
  </si>
  <si>
    <t>借入金</t>
  </si>
  <si>
    <t>売上高</t>
  </si>
  <si>
    <t>仕入・外注費</t>
  </si>
  <si>
    <t>経費</t>
  </si>
  <si>
    <t>賃金給与</t>
  </si>
  <si>
    <t>上記以外の経費</t>
  </si>
  <si>
    <t>仕入・外注費、経費以外の支出</t>
  </si>
  <si>
    <t>その他収入</t>
  </si>
  <si>
    <t>前期繰越現金・当座預金 (A)</t>
  </si>
  <si>
    <r>
      <t>翌月繰越現金・当座預金</t>
    </r>
    <r>
      <rPr>
        <sz val="9"/>
        <rFont val="ＭＳ Ｐゴシック"/>
        <family val="3"/>
      </rPr>
      <t>(H=D＋G)</t>
    </r>
  </si>
  <si>
    <t>　　　　　（単位：百万円）</t>
  </si>
  <si>
    <t>資金繰り表　（作成手順及び記載例）</t>
  </si>
  <si>
    <t>差引過不足(D=B-C)</t>
  </si>
  <si>
    <r>
      <t>翌月繰越現金・当座預金</t>
    </r>
    <r>
      <rPr>
        <sz val="9"/>
        <rFont val="ＭＳ Ｐゴシック"/>
        <family val="3"/>
      </rPr>
      <t>(H=Ａ+D＋G)</t>
    </r>
  </si>
  <si>
    <t>（自令和　　年　　月　　日　至令和　　年　　月　　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</si>
</sst>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.0;[Red]\-#,##0.0"/>
    <numFmt numFmtId="179" formatCode="#,##0.0_ ;[Red]\-#,##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theme="1" tint="0.49998000264167786"/>
        <bgColor indexed="9"/>
      </patternFill>
    </fill>
    <fill>
      <patternFill patternType="lightTrellis">
        <fgColor theme="4" tint="0.599960029125213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3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Alignment="1">
      <alignment horizontal="centerContinuous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33" borderId="15" xfId="48" applyFill="1" applyBorder="1" applyAlignment="1">
      <alignment vertical="center"/>
    </xf>
    <xf numFmtId="38" fontId="0" fillId="33" borderId="15" xfId="48" applyFill="1" applyBorder="1" applyAlignment="1" quotePrefix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38" fontId="0" fillId="34" borderId="15" xfId="48" applyFill="1" applyBorder="1" applyAlignment="1">
      <alignment vertical="center"/>
    </xf>
    <xf numFmtId="38" fontId="0" fillId="34" borderId="20" xfId="48" applyFont="1" applyFill="1" applyBorder="1" applyAlignment="1">
      <alignment horizontal="center" vertical="center"/>
    </xf>
    <xf numFmtId="176" fontId="0" fillId="34" borderId="21" xfId="48" applyNumberFormat="1" applyFill="1" applyBorder="1" applyAlignment="1">
      <alignment vertical="center"/>
    </xf>
    <xf numFmtId="178" fontId="0" fillId="0" borderId="22" xfId="48" applyNumberFormat="1" applyFill="1" applyBorder="1" applyAlignment="1">
      <alignment vertical="center"/>
    </xf>
    <xf numFmtId="178" fontId="0" fillId="35" borderId="23" xfId="48" applyNumberFormat="1" applyFill="1" applyBorder="1" applyAlignment="1">
      <alignment vertical="center"/>
    </xf>
    <xf numFmtId="178" fontId="0" fillId="0" borderId="24" xfId="48" applyNumberFormat="1" applyFill="1" applyBorder="1" applyAlignment="1">
      <alignment vertical="center"/>
    </xf>
    <xf numFmtId="178" fontId="0" fillId="0" borderId="25" xfId="48" applyNumberFormat="1" applyFill="1" applyBorder="1" applyAlignment="1">
      <alignment vertical="center"/>
    </xf>
    <xf numFmtId="178" fontId="0" fillId="35" borderId="26" xfId="48" applyNumberFormat="1" applyFill="1" applyBorder="1" applyAlignment="1">
      <alignment vertical="center"/>
    </xf>
    <xf numFmtId="178" fontId="0" fillId="0" borderId="27" xfId="48" applyNumberFormat="1" applyFill="1" applyBorder="1" applyAlignment="1">
      <alignment vertical="center"/>
    </xf>
    <xf numFmtId="178" fontId="0" fillId="33" borderId="19" xfId="48" applyNumberFormat="1" applyFill="1" applyBorder="1" applyAlignment="1">
      <alignment vertical="center"/>
    </xf>
    <xf numFmtId="178" fontId="0" fillId="0" borderId="28" xfId="48" applyNumberFormat="1" applyFill="1" applyBorder="1" applyAlignment="1" applyProtection="1">
      <alignment vertical="center"/>
      <protection locked="0"/>
    </xf>
    <xf numFmtId="178" fontId="0" fillId="35" borderId="28" xfId="48" applyNumberFormat="1" applyFill="1" applyBorder="1" applyAlignment="1" applyProtection="1">
      <alignment vertical="center"/>
      <protection locked="0"/>
    </xf>
    <xf numFmtId="178" fontId="0" fillId="0" borderId="22" xfId="48" applyNumberFormat="1" applyFill="1" applyBorder="1" applyAlignment="1" applyProtection="1">
      <alignment vertical="center"/>
      <protection locked="0"/>
    </xf>
    <xf numFmtId="178" fontId="0" fillId="35" borderId="22" xfId="48" applyNumberFormat="1" applyFill="1" applyBorder="1" applyAlignment="1" applyProtection="1">
      <alignment vertical="center"/>
      <protection locked="0"/>
    </xf>
    <xf numFmtId="178" fontId="0" fillId="0" borderId="19" xfId="48" applyNumberFormat="1" applyFill="1" applyBorder="1" applyAlignment="1">
      <alignment vertical="center"/>
    </xf>
    <xf numFmtId="178" fontId="0" fillId="0" borderId="29" xfId="48" applyNumberFormat="1" applyFill="1" applyBorder="1" applyAlignment="1" applyProtection="1">
      <alignment vertical="center"/>
      <protection locked="0"/>
    </xf>
    <xf numFmtId="178" fontId="0" fillId="35" borderId="29" xfId="48" applyNumberFormat="1" applyFill="1" applyBorder="1" applyAlignment="1" applyProtection="1">
      <alignment vertical="center"/>
      <protection locked="0"/>
    </xf>
    <xf numFmtId="178" fontId="0" fillId="34" borderId="25" xfId="48" applyNumberFormat="1" applyFill="1" applyBorder="1" applyAlignment="1">
      <alignment vertical="center"/>
    </xf>
    <xf numFmtId="178" fontId="0" fillId="34" borderId="30" xfId="48" applyNumberFormat="1" applyFill="1" applyBorder="1" applyAlignment="1">
      <alignment vertical="center"/>
    </xf>
    <xf numFmtId="178" fontId="0" fillId="0" borderId="20" xfId="48" applyNumberFormat="1" applyFill="1" applyBorder="1" applyAlignment="1" applyProtection="1">
      <alignment vertical="center"/>
      <protection locked="0"/>
    </xf>
    <xf numFmtId="178" fontId="0" fillId="35" borderId="20" xfId="48" applyNumberFormat="1" applyFill="1" applyBorder="1" applyAlignment="1" applyProtection="1">
      <alignment vertical="center"/>
      <protection locked="0"/>
    </xf>
    <xf numFmtId="178" fontId="0" fillId="0" borderId="27" xfId="48" applyNumberFormat="1" applyFill="1" applyBorder="1" applyAlignment="1" applyProtection="1">
      <alignment vertical="center"/>
      <protection locked="0"/>
    </xf>
    <xf numFmtId="178" fontId="0" fillId="0" borderId="19" xfId="48" applyNumberFormat="1" applyFill="1" applyBorder="1" applyAlignment="1" applyProtection="1">
      <alignment vertical="center"/>
      <protection locked="0"/>
    </xf>
    <xf numFmtId="178" fontId="0" fillId="34" borderId="27" xfId="48" applyNumberFormat="1" applyFill="1" applyBorder="1" applyAlignment="1">
      <alignment vertical="center"/>
    </xf>
    <xf numFmtId="178" fontId="0" fillId="34" borderId="19" xfId="48" applyNumberFormat="1" applyFill="1" applyBorder="1" applyAlignment="1">
      <alignment vertical="center"/>
    </xf>
    <xf numFmtId="0" fontId="43" fillId="0" borderId="0" xfId="0" applyFont="1" applyAlignment="1">
      <alignment vertical="center" wrapText="1"/>
    </xf>
    <xf numFmtId="176" fontId="0" fillId="34" borderId="31" xfId="48" applyNumberFormat="1" applyFill="1" applyBorder="1" applyAlignment="1">
      <alignment vertical="center"/>
    </xf>
    <xf numFmtId="178" fontId="0" fillId="0" borderId="0" xfId="48" applyNumberFormat="1" applyFill="1" applyBorder="1" applyAlignment="1">
      <alignment vertical="center"/>
    </xf>
    <xf numFmtId="178" fontId="0" fillId="0" borderId="32" xfId="48" applyNumberFormat="1" applyFill="1" applyBorder="1" applyAlignment="1">
      <alignment vertical="center"/>
    </xf>
    <xf numFmtId="178" fontId="0" fillId="0" borderId="33" xfId="48" applyNumberFormat="1" applyFill="1" applyBorder="1" applyAlignment="1">
      <alignment vertical="center"/>
    </xf>
    <xf numFmtId="178" fontId="0" fillId="35" borderId="34" xfId="48" applyNumberFormat="1" applyFill="1" applyBorder="1" applyAlignment="1" applyProtection="1">
      <alignment vertical="center"/>
      <protection locked="0"/>
    </xf>
    <xf numFmtId="178" fontId="0" fillId="35" borderId="0" xfId="48" applyNumberFormat="1" applyFill="1" applyBorder="1" applyAlignment="1" applyProtection="1">
      <alignment vertical="center"/>
      <protection locked="0"/>
    </xf>
    <xf numFmtId="178" fontId="0" fillId="35" borderId="32" xfId="48" applyNumberFormat="1" applyFill="1" applyBorder="1" applyAlignment="1" applyProtection="1">
      <alignment vertical="center"/>
      <protection locked="0"/>
    </xf>
    <xf numFmtId="178" fontId="0" fillId="34" borderId="35" xfId="48" applyNumberFormat="1" applyFill="1" applyBorder="1" applyAlignment="1">
      <alignment vertical="center"/>
    </xf>
    <xf numFmtId="178" fontId="0" fillId="0" borderId="33" xfId="48" applyNumberFormat="1" applyFill="1" applyBorder="1" applyAlignment="1" applyProtection="1">
      <alignment vertical="center"/>
      <protection locked="0"/>
    </xf>
    <xf numFmtId="178" fontId="0" fillId="34" borderId="33" xfId="48" applyNumberFormat="1" applyFill="1" applyBorder="1" applyAlignment="1">
      <alignment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38" fontId="0" fillId="0" borderId="37" xfId="48" applyFont="1" applyBorder="1" applyAlignment="1">
      <alignment horizontal="center" vertical="center" textRotation="255"/>
    </xf>
    <xf numFmtId="38" fontId="0" fillId="0" borderId="38" xfId="48" applyFont="1" applyBorder="1" applyAlignment="1">
      <alignment horizontal="center" vertical="center" textRotation="255"/>
    </xf>
    <xf numFmtId="38" fontId="0" fillId="0" borderId="39" xfId="48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34" borderId="43" xfId="48" applyFont="1" applyFill="1" applyBorder="1" applyAlignment="1">
      <alignment horizontal="center" vertical="center"/>
    </xf>
    <xf numFmtId="38" fontId="0" fillId="34" borderId="44" xfId="48" applyFont="1" applyFill="1" applyBorder="1" applyAlignment="1">
      <alignment horizontal="center" vertical="center"/>
    </xf>
    <xf numFmtId="38" fontId="5" fillId="34" borderId="45" xfId="48" applyFont="1" applyFill="1" applyBorder="1" applyAlignment="1">
      <alignment horizontal="center" vertical="center" shrinkToFit="1"/>
    </xf>
    <xf numFmtId="38" fontId="5" fillId="34" borderId="33" xfId="48" applyFont="1" applyFill="1" applyBorder="1" applyAlignment="1">
      <alignment horizontal="center" vertical="center" shrinkToFit="1"/>
    </xf>
    <xf numFmtId="38" fontId="5" fillId="34" borderId="10" xfId="48" applyFont="1" applyFill="1" applyBorder="1" applyAlignment="1">
      <alignment horizontal="center" vertical="center" shrinkToFit="1"/>
    </xf>
    <xf numFmtId="38" fontId="0" fillId="0" borderId="46" xfId="48" applyFont="1" applyBorder="1" applyAlignment="1">
      <alignment horizontal="center" vertical="center" textRotation="255"/>
    </xf>
    <xf numFmtId="38" fontId="0" fillId="0" borderId="15" xfId="48" applyFont="1" applyBorder="1" applyAlignment="1">
      <alignment horizontal="center" vertical="center" textRotation="255"/>
    </xf>
    <xf numFmtId="38" fontId="0" fillId="0" borderId="47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0" fillId="0" borderId="49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4" fillId="0" borderId="42" xfId="48" applyFont="1" applyBorder="1" applyAlignment="1">
      <alignment horizontal="distributed" vertical="center"/>
    </xf>
    <xf numFmtId="38" fontId="4" fillId="0" borderId="50" xfId="48" applyFont="1" applyBorder="1" applyAlignment="1">
      <alignment horizontal="distributed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34" borderId="45" xfId="48" applyFont="1" applyFill="1" applyBorder="1" applyAlignment="1">
      <alignment horizontal="center" vertical="center"/>
    </xf>
    <xf numFmtId="38" fontId="0" fillId="34" borderId="33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0" borderId="42" xfId="48" applyFont="1" applyBorder="1" applyAlignment="1">
      <alignment horizontal="distributed" vertical="center"/>
    </xf>
    <xf numFmtId="38" fontId="0" fillId="0" borderId="35" xfId="48" applyFont="1" applyBorder="1" applyAlignment="1">
      <alignment horizontal="distributed" vertical="center"/>
    </xf>
    <xf numFmtId="38" fontId="0" fillId="0" borderId="50" xfId="48" applyFont="1" applyBorder="1" applyAlignment="1">
      <alignment horizontal="distributed" vertical="center"/>
    </xf>
    <xf numFmtId="38" fontId="0" fillId="0" borderId="45" xfId="48" applyFont="1" applyBorder="1" applyAlignment="1">
      <alignment horizontal="distributed" vertical="center"/>
    </xf>
    <xf numFmtId="38" fontId="0" fillId="0" borderId="33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46" xfId="48" applyFont="1" applyBorder="1" applyAlignment="1">
      <alignment vertical="center" textRotation="255"/>
    </xf>
    <xf numFmtId="38" fontId="0" fillId="0" borderId="15" xfId="48" applyFont="1" applyBorder="1" applyAlignment="1">
      <alignment vertical="center" textRotation="255"/>
    </xf>
    <xf numFmtId="38" fontId="0" fillId="0" borderId="39" xfId="48" applyFont="1" applyBorder="1" applyAlignment="1">
      <alignment vertical="center" textRotation="255"/>
    </xf>
    <xf numFmtId="38" fontId="0" fillId="0" borderId="51" xfId="48" applyFont="1" applyBorder="1" applyAlignment="1">
      <alignment horizontal="center" vertical="center" textRotation="255"/>
    </xf>
    <xf numFmtId="38" fontId="0" fillId="0" borderId="33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4" borderId="37" xfId="48" applyFill="1" applyBorder="1" applyAlignment="1">
      <alignment horizontal="center" vertical="center"/>
    </xf>
    <xf numFmtId="38" fontId="0" fillId="34" borderId="52" xfId="48" applyFill="1" applyBorder="1" applyAlignment="1">
      <alignment horizontal="center" vertical="center"/>
    </xf>
    <xf numFmtId="38" fontId="0" fillId="34" borderId="13" xfId="48" applyFill="1" applyBorder="1" applyAlignment="1">
      <alignment horizontal="center" vertical="center"/>
    </xf>
    <xf numFmtId="38" fontId="0" fillId="34" borderId="53" xfId="48" applyFill="1" applyBorder="1" applyAlignment="1">
      <alignment horizontal="center" vertical="center"/>
    </xf>
    <xf numFmtId="38" fontId="0" fillId="34" borderId="31" xfId="48" applyFill="1" applyBorder="1" applyAlignment="1">
      <alignment horizontal="center" vertical="center"/>
    </xf>
    <xf numFmtId="38" fontId="0" fillId="34" borderId="54" xfId="48" applyFill="1" applyBorder="1" applyAlignment="1">
      <alignment horizontal="center" vertical="center"/>
    </xf>
    <xf numFmtId="38" fontId="0" fillId="34" borderId="46" xfId="48" applyFill="1" applyBorder="1" applyAlignment="1">
      <alignment horizontal="center" vertical="center"/>
    </xf>
    <xf numFmtId="38" fontId="0" fillId="34" borderId="55" xfId="48" applyFill="1" applyBorder="1" applyAlignment="1">
      <alignment horizontal="center" vertical="center"/>
    </xf>
    <xf numFmtId="38" fontId="0" fillId="0" borderId="38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5" fillId="34" borderId="45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10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1371600</xdr:colOff>
      <xdr:row>5</xdr:row>
      <xdr:rowOff>285750</xdr:rowOff>
    </xdr:to>
    <xdr:sp>
      <xdr:nvSpPr>
        <xdr:cNvPr id="1" name="角丸四角形吹き出し 1"/>
        <xdr:cNvSpPr>
          <a:spLocks/>
        </xdr:cNvSpPr>
      </xdr:nvSpPr>
      <xdr:spPr>
        <a:xfrm flipH="1">
          <a:off x="47625" y="276225"/>
          <a:ext cx="2895600" cy="1133475"/>
        </a:xfrm>
        <a:prstGeom prst="wedgeRoundRectCallout">
          <a:avLst>
            <a:gd name="adj1" fmla="val -124453"/>
            <a:gd name="adj2" fmla="val 96064"/>
          </a:avLst>
        </a:prstGeom>
        <a:solidFill>
          <a:srgbClr val="FFC9FF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「決算書」「試算表」「総勘定元帳」等を確認して、期首残高を記入します。</a:t>
          </a:r>
        </a:p>
      </xdr:txBody>
    </xdr:sp>
    <xdr:clientData/>
  </xdr:twoCellAnchor>
  <xdr:twoCellAnchor>
    <xdr:from>
      <xdr:col>4</xdr:col>
      <xdr:colOff>1581150</xdr:colOff>
      <xdr:row>6</xdr:row>
      <xdr:rowOff>342900</xdr:rowOff>
    </xdr:from>
    <xdr:to>
      <xdr:col>7</xdr:col>
      <xdr:colOff>47625</xdr:colOff>
      <xdr:row>8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5124450" y="1828800"/>
          <a:ext cx="733425" cy="390525"/>
        </a:xfrm>
        <a:prstGeom prst="roundRect">
          <a:avLst/>
        </a:prstGeom>
        <a:solidFill>
          <a:srgbClr val="FFD1FF">
            <a:alpha val="50000"/>
          </a:srgbClr>
        </a:solidFill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180975</xdr:rowOff>
    </xdr:from>
    <xdr:to>
      <xdr:col>18</xdr:col>
      <xdr:colOff>238125</xdr:colOff>
      <xdr:row>7</xdr:row>
      <xdr:rowOff>152400</xdr:rowOff>
    </xdr:to>
    <xdr:sp>
      <xdr:nvSpPr>
        <xdr:cNvPr id="3" name="角丸四角形吹き出し 3"/>
        <xdr:cNvSpPr>
          <a:spLocks/>
        </xdr:cNvSpPr>
      </xdr:nvSpPr>
      <xdr:spPr>
        <a:xfrm>
          <a:off x="10582275" y="1066800"/>
          <a:ext cx="4476750" cy="933450"/>
        </a:xfrm>
        <a:prstGeom prst="wedgeRoundRectCallout">
          <a:avLst>
            <a:gd name="adj1" fmla="val -67856"/>
            <a:gd name="adj2" fmla="val -13782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確定分・過去の実績・季節性等を考慮し、「予想売上高」「予想仕入・外注費」を月次で記入します。</a:t>
          </a:r>
        </a:p>
      </xdr:txBody>
    </xdr:sp>
    <xdr:clientData/>
  </xdr:twoCellAnchor>
  <xdr:twoCellAnchor>
    <xdr:from>
      <xdr:col>4</xdr:col>
      <xdr:colOff>1609725</xdr:colOff>
      <xdr:row>5</xdr:row>
      <xdr:rowOff>9525</xdr:rowOff>
    </xdr:from>
    <xdr:to>
      <xdr:col>12</xdr:col>
      <xdr:colOff>647700</xdr:colOff>
      <xdr:row>6</xdr:row>
      <xdr:rowOff>304800</xdr:rowOff>
    </xdr:to>
    <xdr:sp>
      <xdr:nvSpPr>
        <xdr:cNvPr id="4" name="角丸四角形 4"/>
        <xdr:cNvSpPr>
          <a:spLocks/>
        </xdr:cNvSpPr>
      </xdr:nvSpPr>
      <xdr:spPr>
        <a:xfrm>
          <a:off x="5153025" y="1133475"/>
          <a:ext cx="4591050" cy="657225"/>
        </a:xfrm>
        <a:prstGeom prst="roundRect">
          <a:avLst/>
        </a:prstGeom>
        <a:solidFill>
          <a:srgbClr val="F9C295">
            <a:alpha val="5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12</xdr:col>
      <xdr:colOff>638175</xdr:colOff>
      <xdr:row>10</xdr:row>
      <xdr:rowOff>333375</xdr:rowOff>
    </xdr:to>
    <xdr:sp>
      <xdr:nvSpPr>
        <xdr:cNvPr id="5" name="角丸四角形 5"/>
        <xdr:cNvSpPr>
          <a:spLocks/>
        </xdr:cNvSpPr>
      </xdr:nvSpPr>
      <xdr:spPr>
        <a:xfrm>
          <a:off x="5162550" y="2247900"/>
          <a:ext cx="4572000" cy="1019175"/>
        </a:xfrm>
        <a:prstGeom prst="roundRect">
          <a:avLst/>
        </a:prstGeom>
        <a:solidFill>
          <a:srgbClr val="C5FFC5">
            <a:alpha val="50000"/>
          </a:srgbClr>
        </a:solidFill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333375</xdr:rowOff>
    </xdr:from>
    <xdr:to>
      <xdr:col>18</xdr:col>
      <xdr:colOff>209550</xdr:colOff>
      <xdr:row>12</xdr:row>
      <xdr:rowOff>180975</xdr:rowOff>
    </xdr:to>
    <xdr:sp>
      <xdr:nvSpPr>
        <xdr:cNvPr id="6" name="角丸四角形吹き出し 6"/>
        <xdr:cNvSpPr>
          <a:spLocks/>
        </xdr:cNvSpPr>
      </xdr:nvSpPr>
      <xdr:spPr>
        <a:xfrm>
          <a:off x="10610850" y="2543175"/>
          <a:ext cx="4419600" cy="1295400"/>
        </a:xfrm>
        <a:prstGeom prst="wedgeRoundRectCallout">
          <a:avLst>
            <a:gd name="adj1" fmla="val -69527"/>
            <a:gd name="adj2" fmla="val -28291"/>
          </a:avLst>
        </a:prstGeom>
        <a:solidFill>
          <a:srgbClr val="E1FF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①期首における「受取手形」「売掛金」の回収予定金額及び②それ以降の「予想売上高」に対する予想回収金額を月次で記入します。</a:t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12</xdr:col>
      <xdr:colOff>638175</xdr:colOff>
      <xdr:row>16</xdr:row>
      <xdr:rowOff>342900</xdr:rowOff>
    </xdr:to>
    <xdr:sp>
      <xdr:nvSpPr>
        <xdr:cNvPr id="7" name="角丸四角形 7"/>
        <xdr:cNvSpPr>
          <a:spLocks/>
        </xdr:cNvSpPr>
      </xdr:nvSpPr>
      <xdr:spPr>
        <a:xfrm>
          <a:off x="5191125" y="4391025"/>
          <a:ext cx="4543425" cy="1057275"/>
        </a:xfrm>
        <a:prstGeom prst="roundRect">
          <a:avLst/>
        </a:prstGeom>
        <a:solidFill>
          <a:srgbClr val="A9D7E5">
            <a:alpha val="50000"/>
          </a:srgbClr>
        </a:solidFill>
        <a:ln w="2540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47625</xdr:rowOff>
    </xdr:from>
    <xdr:to>
      <xdr:col>18</xdr:col>
      <xdr:colOff>209550</xdr:colOff>
      <xdr:row>17</xdr:row>
      <xdr:rowOff>180975</xdr:rowOff>
    </xdr:to>
    <xdr:sp>
      <xdr:nvSpPr>
        <xdr:cNvPr id="8" name="角丸四角形吹き出し 8"/>
        <xdr:cNvSpPr>
          <a:spLocks/>
        </xdr:cNvSpPr>
      </xdr:nvSpPr>
      <xdr:spPr>
        <a:xfrm>
          <a:off x="10591800" y="4429125"/>
          <a:ext cx="4438650" cy="1219200"/>
        </a:xfrm>
        <a:prstGeom prst="wedgeRoundRectCallout">
          <a:avLst>
            <a:gd name="adj1" fmla="val -68675"/>
            <a:gd name="adj2" fmla="val -14925"/>
          </a:avLst>
        </a:prstGeom>
        <a:solidFill>
          <a:srgbClr val="E2F1F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①期首における「支払手形」「買掛金」の支払予定金額及び②それ以降の</a:t>
          </a:r>
          <a:r>
            <a:rPr lang="en-US" cap="none" sz="1200" b="0" i="0" u="none" baseline="0">
              <a:solidFill>
                <a:srgbClr val="000000"/>
              </a:solidFill>
            </a:rPr>
            <a:t>「予想</a:t>
          </a:r>
          <a:r>
            <a:rPr lang="en-US" cap="none" sz="1200" b="0" i="0" u="none" baseline="0">
              <a:solidFill>
                <a:srgbClr val="000000"/>
              </a:solidFill>
            </a:rPr>
            <a:t>仕入・外注費」に対する予想支払金額を月次で記入します。</a:t>
          </a:r>
        </a:p>
      </xdr:txBody>
    </xdr:sp>
    <xdr:clientData/>
  </xdr:twoCellAnchor>
  <xdr:twoCellAnchor>
    <xdr:from>
      <xdr:col>15</xdr:col>
      <xdr:colOff>219075</xdr:colOff>
      <xdr:row>19</xdr:row>
      <xdr:rowOff>19050</xdr:rowOff>
    </xdr:from>
    <xdr:to>
      <xdr:col>18</xdr:col>
      <xdr:colOff>219075</xdr:colOff>
      <xdr:row>20</xdr:row>
      <xdr:rowOff>352425</xdr:rowOff>
    </xdr:to>
    <xdr:sp>
      <xdr:nvSpPr>
        <xdr:cNvPr id="9" name="角丸四角形吹き出し 9"/>
        <xdr:cNvSpPr>
          <a:spLocks/>
        </xdr:cNvSpPr>
      </xdr:nvSpPr>
      <xdr:spPr>
        <a:xfrm>
          <a:off x="10715625" y="6210300"/>
          <a:ext cx="4324350" cy="695325"/>
        </a:xfrm>
        <a:prstGeom prst="wedgeRoundRectCallout">
          <a:avLst>
            <a:gd name="adj1" fmla="val -71712"/>
            <a:gd name="adj2" fmla="val -47953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6</xdr:col>
      <xdr:colOff>47625</xdr:colOff>
      <xdr:row>17</xdr:row>
      <xdr:rowOff>38100</xdr:rowOff>
    </xdr:from>
    <xdr:to>
      <xdr:col>12</xdr:col>
      <xdr:colOff>647700</xdr:colOff>
      <xdr:row>20</xdr:row>
      <xdr:rowOff>333375</xdr:rowOff>
    </xdr:to>
    <xdr:sp>
      <xdr:nvSpPr>
        <xdr:cNvPr id="10" name="角丸四角形 10"/>
        <xdr:cNvSpPr>
          <a:spLocks/>
        </xdr:cNvSpPr>
      </xdr:nvSpPr>
      <xdr:spPr>
        <a:xfrm>
          <a:off x="5200650" y="5505450"/>
          <a:ext cx="4543425" cy="138112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28575</xdr:rowOff>
    </xdr:from>
    <xdr:to>
      <xdr:col>12</xdr:col>
      <xdr:colOff>638175</xdr:colOff>
      <xdr:row>27</xdr:row>
      <xdr:rowOff>342900</xdr:rowOff>
    </xdr:to>
    <xdr:sp>
      <xdr:nvSpPr>
        <xdr:cNvPr id="11" name="角丸四角形 11"/>
        <xdr:cNvSpPr>
          <a:spLocks/>
        </xdr:cNvSpPr>
      </xdr:nvSpPr>
      <xdr:spPr>
        <a:xfrm>
          <a:off x="5172075" y="8753475"/>
          <a:ext cx="4562475" cy="67627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24</xdr:row>
      <xdr:rowOff>19050</xdr:rowOff>
    </xdr:from>
    <xdr:to>
      <xdr:col>18</xdr:col>
      <xdr:colOff>190500</xdr:colOff>
      <xdr:row>26</xdr:row>
      <xdr:rowOff>342900</xdr:rowOff>
    </xdr:to>
    <xdr:sp>
      <xdr:nvSpPr>
        <xdr:cNvPr id="12" name="角丸四角形吹き出し 12"/>
        <xdr:cNvSpPr>
          <a:spLocks/>
        </xdr:cNvSpPr>
      </xdr:nvSpPr>
      <xdr:spPr>
        <a:xfrm>
          <a:off x="10677525" y="8020050"/>
          <a:ext cx="4333875" cy="1047750"/>
        </a:xfrm>
        <a:prstGeom prst="wedgeRoundRectCallout">
          <a:avLst>
            <a:gd name="adj1" fmla="val -70898"/>
            <a:gd name="adj2" fmla="val 41921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「返済予定表」等から予定金額を月次で記入します。新規調達予定分も忘れずに記入します。</a:t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12</xdr:col>
      <xdr:colOff>638175</xdr:colOff>
      <xdr:row>24</xdr:row>
      <xdr:rowOff>304800</xdr:rowOff>
    </xdr:to>
    <xdr:sp>
      <xdr:nvSpPr>
        <xdr:cNvPr id="13" name="角丸四角形 13"/>
        <xdr:cNvSpPr>
          <a:spLocks/>
        </xdr:cNvSpPr>
      </xdr:nvSpPr>
      <xdr:spPr>
        <a:xfrm>
          <a:off x="5210175" y="7686675"/>
          <a:ext cx="4524375" cy="61912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12</xdr:col>
      <xdr:colOff>647700</xdr:colOff>
      <xdr:row>11</xdr:row>
      <xdr:rowOff>342900</xdr:rowOff>
    </xdr:to>
    <xdr:sp>
      <xdr:nvSpPr>
        <xdr:cNvPr id="14" name="角丸四角形 14"/>
        <xdr:cNvSpPr>
          <a:spLocks/>
        </xdr:cNvSpPr>
      </xdr:nvSpPr>
      <xdr:spPr>
        <a:xfrm>
          <a:off x="5162550" y="3305175"/>
          <a:ext cx="4581525" cy="33337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47625</xdr:rowOff>
    </xdr:from>
    <xdr:to>
      <xdr:col>1</xdr:col>
      <xdr:colOff>971550</xdr:colOff>
      <xdr:row>13</xdr:row>
      <xdr:rowOff>238125</xdr:rowOff>
    </xdr:to>
    <xdr:sp>
      <xdr:nvSpPr>
        <xdr:cNvPr id="15" name="四角形吹き出し 15"/>
        <xdr:cNvSpPr>
          <a:spLocks/>
        </xdr:cNvSpPr>
      </xdr:nvSpPr>
      <xdr:spPr>
        <a:xfrm>
          <a:off x="123825" y="3343275"/>
          <a:ext cx="2419350" cy="914400"/>
        </a:xfrm>
        <a:prstGeom prst="wedgeRectCallout">
          <a:avLst>
            <a:gd name="adj1" fmla="val 81694"/>
            <a:gd name="adj2" fmla="val 907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例えば、「受取利息・配当」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「前受金」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「固定資産等の売却」「定期預金取り崩し」「増資」</a:t>
          </a:r>
        </a:p>
      </xdr:txBody>
    </xdr:sp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1019175</xdr:colOff>
      <xdr:row>21</xdr:row>
      <xdr:rowOff>209550</xdr:rowOff>
    </xdr:to>
    <xdr:sp>
      <xdr:nvSpPr>
        <xdr:cNvPr id="16" name="四角形吹き出し 16"/>
        <xdr:cNvSpPr>
          <a:spLocks/>
        </xdr:cNvSpPr>
      </xdr:nvSpPr>
      <xdr:spPr>
        <a:xfrm>
          <a:off x="133350" y="6200775"/>
          <a:ext cx="2457450" cy="923925"/>
        </a:xfrm>
        <a:prstGeom prst="wedgeRectCallout">
          <a:avLst>
            <a:gd name="adj1" fmla="val 78995"/>
            <a:gd name="adj2" fmla="val 6986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例えば、「税金」「役員賞与」「配当」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「前渡金」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「固定資産等の購入」</a:t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6</xdr:col>
      <xdr:colOff>114300</xdr:colOff>
      <xdr:row>31</xdr:row>
      <xdr:rowOff>0</xdr:rowOff>
    </xdr:to>
    <xdr:grpSp>
      <xdr:nvGrpSpPr>
        <xdr:cNvPr id="17" name="グループ化 39"/>
        <xdr:cNvGrpSpPr>
          <a:grpSpLocks/>
        </xdr:cNvGrpSpPr>
      </xdr:nvGrpSpPr>
      <xdr:grpSpPr>
        <a:xfrm>
          <a:off x="66675" y="3324225"/>
          <a:ext cx="5200650" cy="7210425"/>
          <a:chOff x="71437" y="3346831"/>
          <a:chExt cx="5202487" cy="7224837"/>
        </a:xfrm>
        <a:solidFill>
          <a:srgbClr val="FFFFFF"/>
        </a:solidFill>
      </xdr:grpSpPr>
      <xdr:sp>
        <xdr:nvSpPr>
          <xdr:cNvPr id="18" name="二等辺三角形 18"/>
          <xdr:cNvSpPr>
            <a:spLocks/>
          </xdr:cNvSpPr>
        </xdr:nvSpPr>
        <xdr:spPr>
          <a:xfrm rot="3362735">
            <a:off x="2681785" y="8662505"/>
            <a:ext cx="2592139" cy="220358"/>
          </a:xfrm>
          <a:prstGeom prst="triangle">
            <a:avLst>
              <a:gd name="adj" fmla="val 50000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二等辺三角形 19"/>
          <xdr:cNvSpPr>
            <a:spLocks/>
          </xdr:cNvSpPr>
        </xdr:nvSpPr>
        <xdr:spPr>
          <a:xfrm rot="1730527">
            <a:off x="3672859" y="3346831"/>
            <a:ext cx="323855" cy="6451779"/>
          </a:xfrm>
          <a:prstGeom prst="triangle">
            <a:avLst>
              <a:gd name="adj" fmla="val 10888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角丸四角形 20"/>
          <xdr:cNvSpPr>
            <a:spLocks/>
          </xdr:cNvSpPr>
        </xdr:nvSpPr>
        <xdr:spPr>
          <a:xfrm>
            <a:off x="71437" y="8615543"/>
            <a:ext cx="2944608" cy="1956125"/>
          </a:xfrm>
          <a:prstGeom prst="roundRect">
            <a:avLst/>
          </a:prstGeom>
          <a:solidFill>
            <a:srgbClr val="FFFFCC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手順７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各月で資金不足が発生する場合（「翌月繰越現金・当座預金」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欄がマイナスの場合）、資金不足を補てんするための資金調達手段を検討し、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調達予定月に金額を記入します。</a:t>
            </a:r>
          </a:p>
        </xdr:txBody>
      </xdr:sp>
      <xdr:sp>
        <xdr:nvSpPr>
          <xdr:cNvPr id="21" name="正方形/長方形 21"/>
          <xdr:cNvSpPr>
            <a:spLocks/>
          </xdr:cNvSpPr>
        </xdr:nvSpPr>
        <xdr:spPr>
          <a:xfrm rot="7259408">
            <a:off x="2549121" y="8528845"/>
            <a:ext cx="247118" cy="334149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2710399" y="9321771"/>
            <a:ext cx="323855" cy="209520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2</xdr:row>
      <xdr:rowOff>142875</xdr:rowOff>
    </xdr:from>
    <xdr:to>
      <xdr:col>12</xdr:col>
      <xdr:colOff>361950</xdr:colOff>
      <xdr:row>31</xdr:row>
      <xdr:rowOff>47625</xdr:rowOff>
    </xdr:to>
    <xdr:grpSp>
      <xdr:nvGrpSpPr>
        <xdr:cNvPr id="23" name="グループ化 40"/>
        <xdr:cNvGrpSpPr>
          <a:grpSpLocks/>
        </xdr:cNvGrpSpPr>
      </xdr:nvGrpSpPr>
      <xdr:grpSpPr>
        <a:xfrm>
          <a:off x="9334500" y="600075"/>
          <a:ext cx="123825" cy="9982200"/>
          <a:chOff x="9334500" y="600075"/>
          <a:chExt cx="123825" cy="9982200"/>
        </a:xfrm>
        <a:solidFill>
          <a:srgbClr val="FFFFFF"/>
        </a:solidFill>
      </xdr:grpSpPr>
      <xdr:grpSp>
        <xdr:nvGrpSpPr>
          <xdr:cNvPr id="24" name="グループ化 74"/>
          <xdr:cNvGrpSpPr>
            <a:grpSpLocks/>
          </xdr:cNvGrpSpPr>
        </xdr:nvGrpSpPr>
        <xdr:grpSpPr>
          <a:xfrm>
            <a:off x="9334500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25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9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1" name="グループ化 67"/>
          <xdr:cNvGrpSpPr>
            <a:grpSpLocks/>
          </xdr:cNvGrpSpPr>
        </xdr:nvGrpSpPr>
        <xdr:grpSpPr>
          <a:xfrm>
            <a:off x="9382111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32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3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5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66675</xdr:colOff>
      <xdr:row>0</xdr:row>
      <xdr:rowOff>66675</xdr:rowOff>
    </xdr:from>
    <xdr:to>
      <xdr:col>4</xdr:col>
      <xdr:colOff>1209675</xdr:colOff>
      <xdr:row>2</xdr:row>
      <xdr:rowOff>114300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3209925" y="66675"/>
          <a:ext cx="1543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月々の収入・支出の差引過不足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1371600</xdr:colOff>
      <xdr:row>5</xdr:row>
      <xdr:rowOff>285750</xdr:rowOff>
    </xdr:to>
    <xdr:sp>
      <xdr:nvSpPr>
        <xdr:cNvPr id="1" name="角丸四角形吹き出し 13"/>
        <xdr:cNvSpPr>
          <a:spLocks/>
        </xdr:cNvSpPr>
      </xdr:nvSpPr>
      <xdr:spPr>
        <a:xfrm flipH="1">
          <a:off x="47625" y="276225"/>
          <a:ext cx="2895600" cy="1133475"/>
        </a:xfrm>
        <a:prstGeom prst="wedgeRoundRectCallout">
          <a:avLst>
            <a:gd name="adj1" fmla="val -124453"/>
            <a:gd name="adj2" fmla="val 96064"/>
          </a:avLst>
        </a:prstGeom>
        <a:solidFill>
          <a:srgbClr val="FFC9FF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「決算書」「試算表」「総勘定元帳」等を確認して、期首残高を記入します。</a:t>
          </a:r>
        </a:p>
      </xdr:txBody>
    </xdr:sp>
    <xdr:clientData/>
  </xdr:twoCellAnchor>
  <xdr:twoCellAnchor>
    <xdr:from>
      <xdr:col>4</xdr:col>
      <xdr:colOff>1581150</xdr:colOff>
      <xdr:row>6</xdr:row>
      <xdr:rowOff>342900</xdr:rowOff>
    </xdr:from>
    <xdr:to>
      <xdr:col>7</xdr:col>
      <xdr:colOff>47625</xdr:colOff>
      <xdr:row>8</xdr:row>
      <xdr:rowOff>9525</xdr:rowOff>
    </xdr:to>
    <xdr:sp>
      <xdr:nvSpPr>
        <xdr:cNvPr id="2" name="角丸四角形 14"/>
        <xdr:cNvSpPr>
          <a:spLocks/>
        </xdr:cNvSpPr>
      </xdr:nvSpPr>
      <xdr:spPr>
        <a:xfrm>
          <a:off x="5124450" y="1828800"/>
          <a:ext cx="733425" cy="390525"/>
        </a:xfrm>
        <a:prstGeom prst="roundRect">
          <a:avLst/>
        </a:prstGeom>
        <a:solidFill>
          <a:srgbClr val="FFD1FF">
            <a:alpha val="50000"/>
          </a:srgbClr>
        </a:solidFill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180975</xdr:rowOff>
    </xdr:from>
    <xdr:to>
      <xdr:col>18</xdr:col>
      <xdr:colOff>238125</xdr:colOff>
      <xdr:row>7</xdr:row>
      <xdr:rowOff>152400</xdr:rowOff>
    </xdr:to>
    <xdr:sp>
      <xdr:nvSpPr>
        <xdr:cNvPr id="3" name="角丸四角形吹き出し 15"/>
        <xdr:cNvSpPr>
          <a:spLocks/>
        </xdr:cNvSpPr>
      </xdr:nvSpPr>
      <xdr:spPr>
        <a:xfrm>
          <a:off x="10582275" y="1066800"/>
          <a:ext cx="4476750" cy="933450"/>
        </a:xfrm>
        <a:prstGeom prst="wedgeRoundRectCallout">
          <a:avLst>
            <a:gd name="adj1" fmla="val -67856"/>
            <a:gd name="adj2" fmla="val -13782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確定分・過去の実績・季節性等を考慮し、「予想売上高」「予想仕入・外注費」を月次で記入します。</a:t>
          </a:r>
        </a:p>
      </xdr:txBody>
    </xdr:sp>
    <xdr:clientData/>
  </xdr:twoCellAnchor>
  <xdr:twoCellAnchor>
    <xdr:from>
      <xdr:col>4</xdr:col>
      <xdr:colOff>1609725</xdr:colOff>
      <xdr:row>5</xdr:row>
      <xdr:rowOff>9525</xdr:rowOff>
    </xdr:from>
    <xdr:to>
      <xdr:col>12</xdr:col>
      <xdr:colOff>647700</xdr:colOff>
      <xdr:row>6</xdr:row>
      <xdr:rowOff>304800</xdr:rowOff>
    </xdr:to>
    <xdr:sp>
      <xdr:nvSpPr>
        <xdr:cNvPr id="4" name="角丸四角形 16"/>
        <xdr:cNvSpPr>
          <a:spLocks/>
        </xdr:cNvSpPr>
      </xdr:nvSpPr>
      <xdr:spPr>
        <a:xfrm>
          <a:off x="5153025" y="1133475"/>
          <a:ext cx="4591050" cy="657225"/>
        </a:xfrm>
        <a:prstGeom prst="roundRect">
          <a:avLst/>
        </a:prstGeom>
        <a:solidFill>
          <a:srgbClr val="F9C295">
            <a:alpha val="5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12</xdr:col>
      <xdr:colOff>638175</xdr:colOff>
      <xdr:row>10</xdr:row>
      <xdr:rowOff>333375</xdr:rowOff>
    </xdr:to>
    <xdr:sp>
      <xdr:nvSpPr>
        <xdr:cNvPr id="5" name="角丸四角形 17"/>
        <xdr:cNvSpPr>
          <a:spLocks/>
        </xdr:cNvSpPr>
      </xdr:nvSpPr>
      <xdr:spPr>
        <a:xfrm>
          <a:off x="5162550" y="2247900"/>
          <a:ext cx="4572000" cy="1019175"/>
        </a:xfrm>
        <a:prstGeom prst="roundRect">
          <a:avLst/>
        </a:prstGeom>
        <a:solidFill>
          <a:srgbClr val="C5FFC5">
            <a:alpha val="50000"/>
          </a:srgbClr>
        </a:solidFill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333375</xdr:rowOff>
    </xdr:from>
    <xdr:to>
      <xdr:col>18</xdr:col>
      <xdr:colOff>209550</xdr:colOff>
      <xdr:row>12</xdr:row>
      <xdr:rowOff>180975</xdr:rowOff>
    </xdr:to>
    <xdr:sp>
      <xdr:nvSpPr>
        <xdr:cNvPr id="6" name="角丸四角形吹き出し 18"/>
        <xdr:cNvSpPr>
          <a:spLocks/>
        </xdr:cNvSpPr>
      </xdr:nvSpPr>
      <xdr:spPr>
        <a:xfrm>
          <a:off x="10610850" y="2543175"/>
          <a:ext cx="4419600" cy="1295400"/>
        </a:xfrm>
        <a:prstGeom prst="wedgeRoundRectCallout">
          <a:avLst>
            <a:gd name="adj1" fmla="val -69527"/>
            <a:gd name="adj2" fmla="val -28291"/>
          </a:avLst>
        </a:prstGeom>
        <a:solidFill>
          <a:srgbClr val="E1FF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①期首における「受取手形」「売掛金」の回収予定金額及び②それ以降の「予想売上高」に対する予想回収金額を月次で記入します。</a:t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12</xdr:col>
      <xdr:colOff>638175</xdr:colOff>
      <xdr:row>16</xdr:row>
      <xdr:rowOff>342900</xdr:rowOff>
    </xdr:to>
    <xdr:sp>
      <xdr:nvSpPr>
        <xdr:cNvPr id="7" name="角丸四角形 19"/>
        <xdr:cNvSpPr>
          <a:spLocks/>
        </xdr:cNvSpPr>
      </xdr:nvSpPr>
      <xdr:spPr>
        <a:xfrm>
          <a:off x="5191125" y="4391025"/>
          <a:ext cx="4543425" cy="1057275"/>
        </a:xfrm>
        <a:prstGeom prst="roundRect">
          <a:avLst/>
        </a:prstGeom>
        <a:solidFill>
          <a:srgbClr val="A9D7E5">
            <a:alpha val="50000"/>
          </a:srgbClr>
        </a:solidFill>
        <a:ln w="2540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47625</xdr:rowOff>
    </xdr:from>
    <xdr:to>
      <xdr:col>18</xdr:col>
      <xdr:colOff>209550</xdr:colOff>
      <xdr:row>17</xdr:row>
      <xdr:rowOff>180975</xdr:rowOff>
    </xdr:to>
    <xdr:sp>
      <xdr:nvSpPr>
        <xdr:cNvPr id="8" name="角丸四角形吹き出し 20"/>
        <xdr:cNvSpPr>
          <a:spLocks/>
        </xdr:cNvSpPr>
      </xdr:nvSpPr>
      <xdr:spPr>
        <a:xfrm>
          <a:off x="10591800" y="4429125"/>
          <a:ext cx="4438650" cy="1219200"/>
        </a:xfrm>
        <a:prstGeom prst="wedgeRoundRectCallout">
          <a:avLst>
            <a:gd name="adj1" fmla="val -68675"/>
            <a:gd name="adj2" fmla="val -14925"/>
          </a:avLst>
        </a:prstGeom>
        <a:solidFill>
          <a:srgbClr val="E2F1F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①期首における「支払手形」「買掛金」の支払予定金額及び②それ以降の</a:t>
          </a:r>
          <a:r>
            <a:rPr lang="en-US" cap="none" sz="1200" b="0" i="0" u="none" baseline="0">
              <a:solidFill>
                <a:srgbClr val="000000"/>
              </a:solidFill>
            </a:rPr>
            <a:t>「予想</a:t>
          </a:r>
          <a:r>
            <a:rPr lang="en-US" cap="none" sz="1200" b="0" i="0" u="none" baseline="0">
              <a:solidFill>
                <a:srgbClr val="000000"/>
              </a:solidFill>
            </a:rPr>
            <a:t>仕入・外注費」に対する予想支払金額を月次で記入します。</a:t>
          </a:r>
        </a:p>
      </xdr:txBody>
    </xdr:sp>
    <xdr:clientData/>
  </xdr:twoCellAnchor>
  <xdr:twoCellAnchor>
    <xdr:from>
      <xdr:col>15</xdr:col>
      <xdr:colOff>219075</xdr:colOff>
      <xdr:row>19</xdr:row>
      <xdr:rowOff>19050</xdr:rowOff>
    </xdr:from>
    <xdr:to>
      <xdr:col>18</xdr:col>
      <xdr:colOff>219075</xdr:colOff>
      <xdr:row>20</xdr:row>
      <xdr:rowOff>352425</xdr:rowOff>
    </xdr:to>
    <xdr:sp>
      <xdr:nvSpPr>
        <xdr:cNvPr id="9" name="角丸四角形吹き出し 21"/>
        <xdr:cNvSpPr>
          <a:spLocks/>
        </xdr:cNvSpPr>
      </xdr:nvSpPr>
      <xdr:spPr>
        <a:xfrm>
          <a:off x="10715625" y="6210300"/>
          <a:ext cx="4324350" cy="695325"/>
        </a:xfrm>
        <a:prstGeom prst="wedgeRoundRectCallout">
          <a:avLst>
            <a:gd name="adj1" fmla="val -71712"/>
            <a:gd name="adj2" fmla="val -47953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6</xdr:col>
      <xdr:colOff>47625</xdr:colOff>
      <xdr:row>17</xdr:row>
      <xdr:rowOff>38100</xdr:rowOff>
    </xdr:from>
    <xdr:to>
      <xdr:col>12</xdr:col>
      <xdr:colOff>647700</xdr:colOff>
      <xdr:row>20</xdr:row>
      <xdr:rowOff>333375</xdr:rowOff>
    </xdr:to>
    <xdr:sp>
      <xdr:nvSpPr>
        <xdr:cNvPr id="10" name="角丸四角形 22"/>
        <xdr:cNvSpPr>
          <a:spLocks/>
        </xdr:cNvSpPr>
      </xdr:nvSpPr>
      <xdr:spPr>
        <a:xfrm>
          <a:off x="5200650" y="5505450"/>
          <a:ext cx="4543425" cy="138112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28575</xdr:rowOff>
    </xdr:from>
    <xdr:to>
      <xdr:col>12</xdr:col>
      <xdr:colOff>638175</xdr:colOff>
      <xdr:row>27</xdr:row>
      <xdr:rowOff>342900</xdr:rowOff>
    </xdr:to>
    <xdr:sp>
      <xdr:nvSpPr>
        <xdr:cNvPr id="11" name="角丸四角形 23"/>
        <xdr:cNvSpPr>
          <a:spLocks/>
        </xdr:cNvSpPr>
      </xdr:nvSpPr>
      <xdr:spPr>
        <a:xfrm>
          <a:off x="5172075" y="8753475"/>
          <a:ext cx="4562475" cy="67627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24</xdr:row>
      <xdr:rowOff>19050</xdr:rowOff>
    </xdr:from>
    <xdr:to>
      <xdr:col>18</xdr:col>
      <xdr:colOff>190500</xdr:colOff>
      <xdr:row>26</xdr:row>
      <xdr:rowOff>342900</xdr:rowOff>
    </xdr:to>
    <xdr:sp>
      <xdr:nvSpPr>
        <xdr:cNvPr id="12" name="角丸四角形吹き出し 24"/>
        <xdr:cNvSpPr>
          <a:spLocks/>
        </xdr:cNvSpPr>
      </xdr:nvSpPr>
      <xdr:spPr>
        <a:xfrm>
          <a:off x="10677525" y="8020050"/>
          <a:ext cx="4333875" cy="1047750"/>
        </a:xfrm>
        <a:prstGeom prst="wedgeRoundRectCallout">
          <a:avLst>
            <a:gd name="adj1" fmla="val -70898"/>
            <a:gd name="adj2" fmla="val 41921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「返済予定表」等から予定金額を月次で記入します。新規調達予定分も忘れずに記入します。</a:t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12</xdr:col>
      <xdr:colOff>638175</xdr:colOff>
      <xdr:row>24</xdr:row>
      <xdr:rowOff>304800</xdr:rowOff>
    </xdr:to>
    <xdr:sp>
      <xdr:nvSpPr>
        <xdr:cNvPr id="13" name="角丸四角形 25"/>
        <xdr:cNvSpPr>
          <a:spLocks/>
        </xdr:cNvSpPr>
      </xdr:nvSpPr>
      <xdr:spPr>
        <a:xfrm>
          <a:off x="5210175" y="7686675"/>
          <a:ext cx="4524375" cy="61912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12</xdr:col>
      <xdr:colOff>647700</xdr:colOff>
      <xdr:row>11</xdr:row>
      <xdr:rowOff>342900</xdr:rowOff>
    </xdr:to>
    <xdr:sp>
      <xdr:nvSpPr>
        <xdr:cNvPr id="14" name="角丸四角形 26"/>
        <xdr:cNvSpPr>
          <a:spLocks/>
        </xdr:cNvSpPr>
      </xdr:nvSpPr>
      <xdr:spPr>
        <a:xfrm>
          <a:off x="5162550" y="3305175"/>
          <a:ext cx="4581525" cy="33337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47625</xdr:rowOff>
    </xdr:from>
    <xdr:to>
      <xdr:col>1</xdr:col>
      <xdr:colOff>971550</xdr:colOff>
      <xdr:row>13</xdr:row>
      <xdr:rowOff>238125</xdr:rowOff>
    </xdr:to>
    <xdr:sp>
      <xdr:nvSpPr>
        <xdr:cNvPr id="15" name="四角形吹き出し 29"/>
        <xdr:cNvSpPr>
          <a:spLocks/>
        </xdr:cNvSpPr>
      </xdr:nvSpPr>
      <xdr:spPr>
        <a:xfrm>
          <a:off x="123825" y="3343275"/>
          <a:ext cx="2419350" cy="914400"/>
        </a:xfrm>
        <a:prstGeom prst="wedgeRectCallout">
          <a:avLst>
            <a:gd name="adj1" fmla="val 81694"/>
            <a:gd name="adj2" fmla="val 907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例えば、「受取利息・配当」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「前受金」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「固定資産等の売却」「定期預金取り崩し」「増資」</a:t>
          </a:r>
        </a:p>
      </xdr:txBody>
    </xdr:sp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1019175</xdr:colOff>
      <xdr:row>21</xdr:row>
      <xdr:rowOff>209550</xdr:rowOff>
    </xdr:to>
    <xdr:sp>
      <xdr:nvSpPr>
        <xdr:cNvPr id="16" name="四角形吹き出し 30"/>
        <xdr:cNvSpPr>
          <a:spLocks/>
        </xdr:cNvSpPr>
      </xdr:nvSpPr>
      <xdr:spPr>
        <a:xfrm>
          <a:off x="133350" y="6200775"/>
          <a:ext cx="2457450" cy="923925"/>
        </a:xfrm>
        <a:prstGeom prst="wedgeRectCallout">
          <a:avLst>
            <a:gd name="adj1" fmla="val 78995"/>
            <a:gd name="adj2" fmla="val 6986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例えば、「税金」「役員賞与」「配当」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「前渡金」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「固定資産等の購入」</a:t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6</xdr:col>
      <xdr:colOff>114300</xdr:colOff>
      <xdr:row>30</xdr:row>
      <xdr:rowOff>342900</xdr:rowOff>
    </xdr:to>
    <xdr:grpSp>
      <xdr:nvGrpSpPr>
        <xdr:cNvPr id="17" name="グループ化 39"/>
        <xdr:cNvGrpSpPr>
          <a:grpSpLocks/>
        </xdr:cNvGrpSpPr>
      </xdr:nvGrpSpPr>
      <xdr:grpSpPr>
        <a:xfrm>
          <a:off x="66675" y="3324225"/>
          <a:ext cx="5200650" cy="7191375"/>
          <a:chOff x="71437" y="3346831"/>
          <a:chExt cx="5202487" cy="7224837"/>
        </a:xfrm>
        <a:solidFill>
          <a:srgbClr val="FFFFFF"/>
        </a:solidFill>
      </xdr:grpSpPr>
      <xdr:sp>
        <xdr:nvSpPr>
          <xdr:cNvPr id="18" name="二等辺三角形 36"/>
          <xdr:cNvSpPr>
            <a:spLocks/>
          </xdr:cNvSpPr>
        </xdr:nvSpPr>
        <xdr:spPr>
          <a:xfrm rot="3362735">
            <a:off x="2681785" y="8667923"/>
            <a:ext cx="2592139" cy="211326"/>
          </a:xfrm>
          <a:prstGeom prst="triangle">
            <a:avLst>
              <a:gd name="adj" fmla="val 50000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二等辺三角形 32"/>
          <xdr:cNvSpPr>
            <a:spLocks/>
          </xdr:cNvSpPr>
        </xdr:nvSpPr>
        <xdr:spPr>
          <a:xfrm rot="1730527">
            <a:off x="3672859" y="3346831"/>
            <a:ext cx="323855" cy="6449973"/>
          </a:xfrm>
          <a:prstGeom prst="triangle">
            <a:avLst>
              <a:gd name="adj" fmla="val 10888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角丸四角形 33"/>
          <xdr:cNvSpPr>
            <a:spLocks/>
          </xdr:cNvSpPr>
        </xdr:nvSpPr>
        <xdr:spPr>
          <a:xfrm>
            <a:off x="71437" y="8619156"/>
            <a:ext cx="2944608" cy="1952512"/>
          </a:xfrm>
          <a:prstGeom prst="roundRect">
            <a:avLst/>
          </a:prstGeom>
          <a:solidFill>
            <a:srgbClr val="FFFFCC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手順７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各月で資金不足が発生する場合（「翌月繰越現金・当座預金」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欄がマイナスの場合）、資金不足を補てんするための資金調達手段を検討し、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調達予定月に金額を記入します。</a:t>
            </a:r>
          </a:p>
        </xdr:txBody>
      </xdr:sp>
      <xdr:sp>
        <xdr:nvSpPr>
          <xdr:cNvPr id="21" name="正方形/長方形 37"/>
          <xdr:cNvSpPr>
            <a:spLocks/>
          </xdr:cNvSpPr>
        </xdr:nvSpPr>
        <xdr:spPr>
          <a:xfrm rot="7259408">
            <a:off x="2549121" y="8534264"/>
            <a:ext cx="247118" cy="325118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正方形/長方形 38"/>
          <xdr:cNvSpPr>
            <a:spLocks/>
          </xdr:cNvSpPr>
        </xdr:nvSpPr>
        <xdr:spPr>
          <a:xfrm>
            <a:off x="2710399" y="9318159"/>
            <a:ext cx="323855" cy="211326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2</xdr:row>
      <xdr:rowOff>142875</xdr:rowOff>
    </xdr:from>
    <xdr:to>
      <xdr:col>12</xdr:col>
      <xdr:colOff>361950</xdr:colOff>
      <xdr:row>31</xdr:row>
      <xdr:rowOff>47625</xdr:rowOff>
    </xdr:to>
    <xdr:grpSp>
      <xdr:nvGrpSpPr>
        <xdr:cNvPr id="23" name="グループ化 40"/>
        <xdr:cNvGrpSpPr>
          <a:grpSpLocks/>
        </xdr:cNvGrpSpPr>
      </xdr:nvGrpSpPr>
      <xdr:grpSpPr>
        <a:xfrm>
          <a:off x="9334500" y="600075"/>
          <a:ext cx="123825" cy="9982200"/>
          <a:chOff x="9334500" y="600075"/>
          <a:chExt cx="123825" cy="9982200"/>
        </a:xfrm>
        <a:solidFill>
          <a:srgbClr val="FFFFFF"/>
        </a:solidFill>
      </xdr:grpSpPr>
      <xdr:grpSp>
        <xdr:nvGrpSpPr>
          <xdr:cNvPr id="24" name="グループ化 74"/>
          <xdr:cNvGrpSpPr>
            <a:grpSpLocks/>
          </xdr:cNvGrpSpPr>
        </xdr:nvGrpSpPr>
        <xdr:grpSpPr>
          <a:xfrm>
            <a:off x="9334500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25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9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1" name="グループ化 67"/>
          <xdr:cNvGrpSpPr>
            <a:grpSpLocks/>
          </xdr:cNvGrpSpPr>
        </xdr:nvGrpSpPr>
        <xdr:grpSpPr>
          <a:xfrm>
            <a:off x="9382111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32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3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5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28575</xdr:colOff>
      <xdr:row>1</xdr:row>
      <xdr:rowOff>0</xdr:rowOff>
    </xdr:from>
    <xdr:to>
      <xdr:col>4</xdr:col>
      <xdr:colOff>1371600</xdr:colOff>
      <xdr:row>2</xdr:row>
      <xdr:rowOff>114300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3171825" y="266700"/>
          <a:ext cx="1743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前期繰越を含む差引計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1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Q2" sqref="Q2"/>
    </sheetView>
  </sheetViews>
  <sheetFormatPr defaultColWidth="9.00390625" defaultRowHeight="13.5"/>
  <cols>
    <col min="1" max="2" width="20.625" style="1" customWidth="1"/>
    <col min="3" max="4" width="2.625" style="1" customWidth="1"/>
    <col min="5" max="5" width="21.125" style="1" customWidth="1"/>
    <col min="6" max="6" width="10.375" style="1" hidden="1" customWidth="1"/>
    <col min="7" max="14" width="8.625" style="1" customWidth="1"/>
    <col min="15" max="15" width="1.12109375" style="1" customWidth="1"/>
    <col min="16" max="16" width="5.50390625" style="1" customWidth="1"/>
    <col min="17" max="18" width="25.62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4:14" ht="21">
      <c r="D1" s="2"/>
      <c r="E1" s="95" t="s">
        <v>38</v>
      </c>
      <c r="F1" s="96"/>
      <c r="G1" s="96"/>
      <c r="H1" s="96"/>
      <c r="I1" s="96"/>
      <c r="J1" s="96"/>
      <c r="K1" s="96"/>
      <c r="L1" s="96"/>
      <c r="M1" s="96"/>
      <c r="N1" s="2"/>
    </row>
    <row r="2" spans="4:14" ht="15" customHeight="1">
      <c r="D2" s="3"/>
      <c r="E2" s="3"/>
      <c r="F2" s="97" t="s">
        <v>41</v>
      </c>
      <c r="G2" s="97"/>
      <c r="H2" s="97"/>
      <c r="I2" s="97"/>
      <c r="J2" s="97"/>
      <c r="K2" s="97"/>
      <c r="L2" s="97"/>
      <c r="M2" s="3"/>
      <c r="N2" s="3"/>
    </row>
    <row r="3" spans="5:14" ht="15" customHeight="1" thickBot="1">
      <c r="E3" s="4"/>
      <c r="F3" s="4"/>
      <c r="G3" s="4"/>
      <c r="H3" s="4"/>
      <c r="I3" s="4"/>
      <c r="J3" s="4"/>
      <c r="L3" s="4"/>
      <c r="M3" s="4"/>
      <c r="N3" s="57" t="s">
        <v>37</v>
      </c>
    </row>
    <row r="4" spans="3:14" ht="18.75" customHeight="1">
      <c r="C4" s="98"/>
      <c r="D4" s="99"/>
      <c r="E4" s="100"/>
      <c r="F4" s="104" t="s">
        <v>0</v>
      </c>
      <c r="G4" s="20" t="s">
        <v>1</v>
      </c>
      <c r="H4" s="56" t="s">
        <v>1</v>
      </c>
      <c r="I4" s="56" t="s">
        <v>1</v>
      </c>
      <c r="J4" s="56" t="s">
        <v>1</v>
      </c>
      <c r="K4" s="56" t="s">
        <v>19</v>
      </c>
      <c r="L4" s="56" t="s">
        <v>19</v>
      </c>
      <c r="M4" s="55"/>
      <c r="N4" s="104" t="s">
        <v>2</v>
      </c>
    </row>
    <row r="5" spans="3:14" ht="18.75" customHeight="1" thickBot="1">
      <c r="C5" s="101"/>
      <c r="D5" s="102"/>
      <c r="E5" s="103"/>
      <c r="F5" s="105"/>
      <c r="G5" s="21"/>
      <c r="H5" s="21"/>
      <c r="I5" s="21"/>
      <c r="J5" s="21"/>
      <c r="K5" s="21"/>
      <c r="L5" s="21"/>
      <c r="M5" s="45"/>
      <c r="N5" s="105"/>
    </row>
    <row r="6" spans="3:14" ht="28.5" customHeight="1" thickTop="1">
      <c r="C6" s="106" t="s">
        <v>28</v>
      </c>
      <c r="D6" s="107"/>
      <c r="E6" s="108"/>
      <c r="F6" s="10"/>
      <c r="G6" s="22">
        <v>334</v>
      </c>
      <c r="H6" s="22">
        <v>255</v>
      </c>
      <c r="I6" s="22">
        <v>234</v>
      </c>
      <c r="J6" s="22">
        <v>222</v>
      </c>
      <c r="K6" s="22">
        <v>261</v>
      </c>
      <c r="L6" s="22">
        <v>275</v>
      </c>
      <c r="M6" s="46"/>
      <c r="N6" s="23">
        <f>SUM(G6:L6)</f>
        <v>1581</v>
      </c>
    </row>
    <row r="7" spans="3:14" ht="28.5" customHeight="1" thickBot="1">
      <c r="C7" s="83" t="s">
        <v>29</v>
      </c>
      <c r="D7" s="84"/>
      <c r="E7" s="85"/>
      <c r="F7" s="10"/>
      <c r="G7" s="24">
        <v>157</v>
      </c>
      <c r="H7" s="25">
        <v>120</v>
      </c>
      <c r="I7" s="25">
        <v>110</v>
      </c>
      <c r="J7" s="25">
        <v>104</v>
      </c>
      <c r="K7" s="25">
        <v>123</v>
      </c>
      <c r="L7" s="25">
        <v>129</v>
      </c>
      <c r="M7" s="47"/>
      <c r="N7" s="26">
        <f aca="true" t="shared" si="0" ref="N7:N13">SUM(G7:L7)</f>
        <v>743</v>
      </c>
    </row>
    <row r="8" spans="3:14" ht="28.5" customHeight="1" thickBot="1">
      <c r="C8" s="86" t="s">
        <v>35</v>
      </c>
      <c r="D8" s="87"/>
      <c r="E8" s="88"/>
      <c r="F8" s="10"/>
      <c r="G8" s="27">
        <v>61</v>
      </c>
      <c r="H8" s="27">
        <f>G31</f>
        <v>111.90000000000003</v>
      </c>
      <c r="I8" s="27">
        <f>H31</f>
        <v>148.40000000000003</v>
      </c>
      <c r="J8" s="27">
        <f>I31</f>
        <v>78.20000000000005</v>
      </c>
      <c r="K8" s="27">
        <f>J31</f>
        <v>20.400000000000034</v>
      </c>
      <c r="L8" s="27">
        <f>K31</f>
        <v>49.00000000000006</v>
      </c>
      <c r="M8" s="48"/>
      <c r="N8" s="28"/>
    </row>
    <row r="9" spans="3:14" ht="28.5" customHeight="1">
      <c r="C9" s="89" t="s">
        <v>3</v>
      </c>
      <c r="D9" s="58" t="s">
        <v>4</v>
      </c>
      <c r="E9" s="12" t="s">
        <v>5</v>
      </c>
      <c r="F9" s="10"/>
      <c r="G9" s="29"/>
      <c r="H9" s="29"/>
      <c r="I9" s="29"/>
      <c r="J9" s="30"/>
      <c r="K9" s="30"/>
      <c r="L9" s="30"/>
      <c r="M9" s="49"/>
      <c r="N9" s="26">
        <f t="shared" si="0"/>
        <v>0</v>
      </c>
    </row>
    <row r="10" spans="3:14" ht="28.5" customHeight="1">
      <c r="C10" s="90"/>
      <c r="D10" s="59"/>
      <c r="E10" s="13" t="s">
        <v>6</v>
      </c>
      <c r="F10" s="11"/>
      <c r="G10" s="29">
        <v>239.2</v>
      </c>
      <c r="H10" s="29">
        <v>280.6</v>
      </c>
      <c r="I10" s="29">
        <v>214.2</v>
      </c>
      <c r="J10" s="30">
        <v>196.6</v>
      </c>
      <c r="K10" s="30">
        <v>186.5</v>
      </c>
      <c r="L10" s="30">
        <v>219.2</v>
      </c>
      <c r="M10" s="49"/>
      <c r="N10" s="26">
        <f t="shared" si="0"/>
        <v>1336.3</v>
      </c>
    </row>
    <row r="11" spans="3:14" ht="28.5" customHeight="1">
      <c r="C11" s="90"/>
      <c r="D11" s="59"/>
      <c r="E11" s="13" t="s">
        <v>7</v>
      </c>
      <c r="F11" s="10"/>
      <c r="G11" s="29">
        <v>55</v>
      </c>
      <c r="H11" s="29">
        <v>51</v>
      </c>
      <c r="I11" s="29">
        <v>53</v>
      </c>
      <c r="J11" s="30">
        <v>59.8</v>
      </c>
      <c r="K11" s="30">
        <v>70.1</v>
      </c>
      <c r="L11" s="30">
        <v>53.6</v>
      </c>
      <c r="M11" s="49"/>
      <c r="N11" s="26">
        <f t="shared" si="0"/>
        <v>342.5</v>
      </c>
    </row>
    <row r="12" spans="3:14" ht="28.5" customHeight="1">
      <c r="C12" s="90"/>
      <c r="D12" s="92"/>
      <c r="E12" s="13" t="s">
        <v>8</v>
      </c>
      <c r="F12" s="10"/>
      <c r="G12" s="29"/>
      <c r="H12" s="29"/>
      <c r="I12" s="29"/>
      <c r="J12" s="30"/>
      <c r="K12" s="30"/>
      <c r="L12" s="30"/>
      <c r="M12" s="49"/>
      <c r="N12" s="26">
        <f t="shared" si="0"/>
        <v>0</v>
      </c>
    </row>
    <row r="13" spans="3:14" ht="28.5" customHeight="1" thickBot="1">
      <c r="C13" s="90"/>
      <c r="D13" s="83" t="s">
        <v>34</v>
      </c>
      <c r="E13" s="85"/>
      <c r="F13" s="10"/>
      <c r="G13" s="31">
        <v>4</v>
      </c>
      <c r="H13" s="31">
        <v>4</v>
      </c>
      <c r="I13" s="31">
        <v>4</v>
      </c>
      <c r="J13" s="32">
        <v>4</v>
      </c>
      <c r="K13" s="32">
        <v>4</v>
      </c>
      <c r="L13" s="32">
        <v>4</v>
      </c>
      <c r="M13" s="50"/>
      <c r="N13" s="26">
        <f t="shared" si="0"/>
        <v>24</v>
      </c>
    </row>
    <row r="14" spans="3:14" ht="28.5" customHeight="1" thickBot="1">
      <c r="C14" s="91"/>
      <c r="D14" s="93" t="s">
        <v>9</v>
      </c>
      <c r="E14" s="94"/>
      <c r="F14" s="10"/>
      <c r="G14" s="27">
        <f aca="true" t="shared" si="1" ref="G14:N14">G9+G10+G11+G12+G13</f>
        <v>298.2</v>
      </c>
      <c r="H14" s="27">
        <f t="shared" si="1"/>
        <v>335.6</v>
      </c>
      <c r="I14" s="27">
        <f t="shared" si="1"/>
        <v>271.2</v>
      </c>
      <c r="J14" s="27">
        <f t="shared" si="1"/>
        <v>260.4</v>
      </c>
      <c r="K14" s="27">
        <f t="shared" si="1"/>
        <v>260.6</v>
      </c>
      <c r="L14" s="27">
        <f t="shared" si="1"/>
        <v>276.8</v>
      </c>
      <c r="M14" s="48"/>
      <c r="N14" s="33">
        <f t="shared" si="1"/>
        <v>1702.8</v>
      </c>
    </row>
    <row r="15" spans="3:14" ht="28.5" customHeight="1">
      <c r="C15" s="70" t="s">
        <v>10</v>
      </c>
      <c r="D15" s="72" t="s">
        <v>29</v>
      </c>
      <c r="E15" s="8" t="s">
        <v>11</v>
      </c>
      <c r="F15" s="10"/>
      <c r="G15" s="31"/>
      <c r="H15" s="31"/>
      <c r="I15" s="31"/>
      <c r="J15" s="32"/>
      <c r="K15" s="32"/>
      <c r="L15" s="32"/>
      <c r="M15" s="50"/>
      <c r="N15" s="26">
        <f aca="true" t="shared" si="2" ref="N15:N21">SUM(G15:L15)</f>
        <v>0</v>
      </c>
    </row>
    <row r="16" spans="3:14" ht="28.5" customHeight="1">
      <c r="C16" s="71"/>
      <c r="D16" s="73"/>
      <c r="E16" s="9" t="s">
        <v>12</v>
      </c>
      <c r="F16" s="10"/>
      <c r="G16" s="29">
        <v>31</v>
      </c>
      <c r="H16" s="29">
        <v>33</v>
      </c>
      <c r="I16" s="29">
        <v>25.2</v>
      </c>
      <c r="J16" s="30">
        <v>23.1</v>
      </c>
      <c r="K16" s="30">
        <v>21.8</v>
      </c>
      <c r="L16" s="30">
        <v>25.8</v>
      </c>
      <c r="M16" s="49"/>
      <c r="N16" s="26">
        <f t="shared" si="2"/>
        <v>159.90000000000003</v>
      </c>
    </row>
    <row r="17" spans="3:14" ht="28.5" customHeight="1">
      <c r="C17" s="71"/>
      <c r="D17" s="74"/>
      <c r="E17" s="9" t="s">
        <v>13</v>
      </c>
      <c r="F17" s="10"/>
      <c r="G17" s="29">
        <v>89</v>
      </c>
      <c r="H17" s="29">
        <v>87</v>
      </c>
      <c r="I17" s="29">
        <v>92</v>
      </c>
      <c r="J17" s="30">
        <v>124</v>
      </c>
      <c r="K17" s="30">
        <v>131.9</v>
      </c>
      <c r="L17" s="30">
        <v>100.8</v>
      </c>
      <c r="M17" s="49"/>
      <c r="N17" s="26">
        <f t="shared" si="2"/>
        <v>624.6999999999999</v>
      </c>
    </row>
    <row r="18" spans="3:14" ht="28.5" customHeight="1">
      <c r="C18" s="71"/>
      <c r="D18" s="75" t="s">
        <v>30</v>
      </c>
      <c r="E18" s="14" t="s">
        <v>31</v>
      </c>
      <c r="F18" s="10"/>
      <c r="G18" s="29">
        <v>61</v>
      </c>
      <c r="H18" s="29">
        <v>61</v>
      </c>
      <c r="I18" s="29">
        <v>61</v>
      </c>
      <c r="J18" s="30">
        <v>61</v>
      </c>
      <c r="K18" s="30">
        <v>61</v>
      </c>
      <c r="L18" s="30">
        <v>61</v>
      </c>
      <c r="M18" s="49"/>
      <c r="N18" s="26">
        <f t="shared" si="2"/>
        <v>366</v>
      </c>
    </row>
    <row r="19" spans="3:14" ht="28.5" customHeight="1">
      <c r="C19" s="71"/>
      <c r="D19" s="73"/>
      <c r="E19" s="15" t="s">
        <v>18</v>
      </c>
      <c r="F19" s="10"/>
      <c r="G19" s="29">
        <v>7.2</v>
      </c>
      <c r="H19" s="29">
        <v>7.2</v>
      </c>
      <c r="I19" s="29">
        <v>7.1</v>
      </c>
      <c r="J19" s="30">
        <v>6.8</v>
      </c>
      <c r="K19" s="30">
        <v>7</v>
      </c>
      <c r="L19" s="30">
        <v>7</v>
      </c>
      <c r="M19" s="49"/>
      <c r="N19" s="26">
        <f t="shared" si="2"/>
        <v>42.3</v>
      </c>
    </row>
    <row r="20" spans="3:14" ht="28.5" customHeight="1">
      <c r="C20" s="71"/>
      <c r="D20" s="74"/>
      <c r="E20" s="16" t="s">
        <v>32</v>
      </c>
      <c r="F20" s="10"/>
      <c r="G20" s="31">
        <v>104.1</v>
      </c>
      <c r="H20" s="31">
        <v>85.9</v>
      </c>
      <c r="I20" s="31">
        <v>81.1</v>
      </c>
      <c r="J20" s="32">
        <v>78.3</v>
      </c>
      <c r="K20" s="32">
        <v>87.3</v>
      </c>
      <c r="L20" s="32">
        <v>90.5</v>
      </c>
      <c r="M20" s="50"/>
      <c r="N20" s="26">
        <f t="shared" si="2"/>
        <v>527.2</v>
      </c>
    </row>
    <row r="21" spans="3:14" ht="28.5" customHeight="1" thickBot="1">
      <c r="C21" s="71"/>
      <c r="D21" s="76" t="s">
        <v>33</v>
      </c>
      <c r="E21" s="77"/>
      <c r="F21" s="10"/>
      <c r="G21" s="34"/>
      <c r="H21" s="34"/>
      <c r="I21" s="34"/>
      <c r="J21" s="35">
        <v>200</v>
      </c>
      <c r="K21" s="35"/>
      <c r="L21" s="35"/>
      <c r="M21" s="51"/>
      <c r="N21" s="26">
        <f t="shared" si="2"/>
        <v>200</v>
      </c>
    </row>
    <row r="22" spans="3:14" ht="28.5" customHeight="1" thickBot="1">
      <c r="C22" s="59"/>
      <c r="D22" s="78" t="s">
        <v>21</v>
      </c>
      <c r="E22" s="79"/>
      <c r="F22" s="10"/>
      <c r="G22" s="27">
        <f aca="true" t="shared" si="3" ref="G22:N22">SUM(G15:G21)</f>
        <v>292.29999999999995</v>
      </c>
      <c r="H22" s="27">
        <f t="shared" si="3"/>
        <v>274.1</v>
      </c>
      <c r="I22" s="27">
        <f t="shared" si="3"/>
        <v>266.4</v>
      </c>
      <c r="J22" s="27">
        <f t="shared" si="3"/>
        <v>493.2</v>
      </c>
      <c r="K22" s="27">
        <f t="shared" si="3"/>
        <v>309</v>
      </c>
      <c r="L22" s="27">
        <f t="shared" si="3"/>
        <v>285.1</v>
      </c>
      <c r="M22" s="48"/>
      <c r="N22" s="33">
        <f t="shared" si="3"/>
        <v>1920.1</v>
      </c>
    </row>
    <row r="23" spans="3:14" ht="28.5" customHeight="1" thickBot="1">
      <c r="C23" s="80" t="s">
        <v>39</v>
      </c>
      <c r="D23" s="81"/>
      <c r="E23" s="82"/>
      <c r="F23" s="19"/>
      <c r="G23" s="36">
        <f aca="true" t="shared" si="4" ref="G23:L23">G14-G22</f>
        <v>5.900000000000034</v>
      </c>
      <c r="H23" s="36">
        <f t="shared" si="4"/>
        <v>61.5</v>
      </c>
      <c r="I23" s="36">
        <f t="shared" si="4"/>
        <v>4.800000000000011</v>
      </c>
      <c r="J23" s="36">
        <f t="shared" si="4"/>
        <v>-232.8</v>
      </c>
      <c r="K23" s="36">
        <f t="shared" si="4"/>
        <v>-48.39999999999998</v>
      </c>
      <c r="L23" s="36">
        <f t="shared" si="4"/>
        <v>-8.300000000000011</v>
      </c>
      <c r="M23" s="52"/>
      <c r="N23" s="37">
        <f>N14-N22</f>
        <v>-217.29999999999995</v>
      </c>
    </row>
    <row r="24" spans="3:14" ht="28.5" customHeight="1">
      <c r="C24" s="58" t="s">
        <v>20</v>
      </c>
      <c r="D24" s="61" t="s">
        <v>27</v>
      </c>
      <c r="E24" s="7" t="s">
        <v>23</v>
      </c>
      <c r="F24" s="10"/>
      <c r="G24" s="38"/>
      <c r="H24" s="38"/>
      <c r="I24" s="38"/>
      <c r="J24" s="39">
        <v>200</v>
      </c>
      <c r="K24" s="39"/>
      <c r="L24" s="39"/>
      <c r="M24" s="50"/>
      <c r="N24" s="26">
        <f>SUM(G24:L24)</f>
        <v>200</v>
      </c>
    </row>
    <row r="25" spans="3:14" ht="28.5" customHeight="1" thickBot="1">
      <c r="C25" s="59"/>
      <c r="D25" s="62"/>
      <c r="E25" s="6" t="s">
        <v>24</v>
      </c>
      <c r="F25" s="10"/>
      <c r="G25" s="29">
        <v>70</v>
      </c>
      <c r="H25" s="29"/>
      <c r="I25" s="29"/>
      <c r="J25" s="30"/>
      <c r="K25" s="30">
        <v>100</v>
      </c>
      <c r="L25" s="30">
        <v>50</v>
      </c>
      <c r="M25" s="49"/>
      <c r="N25" s="26">
        <f>SUM(G25:L25)</f>
        <v>220</v>
      </c>
    </row>
    <row r="26" spans="3:14" ht="28.5" customHeight="1" thickBot="1">
      <c r="C26" s="59"/>
      <c r="D26" s="63"/>
      <c r="E26" s="5" t="s">
        <v>15</v>
      </c>
      <c r="F26" s="10"/>
      <c r="G26" s="40">
        <f aca="true" t="shared" si="5" ref="G26:N26">SUM(G24:G25)</f>
        <v>70</v>
      </c>
      <c r="H26" s="40">
        <f t="shared" si="5"/>
        <v>0</v>
      </c>
      <c r="I26" s="40">
        <f t="shared" si="5"/>
        <v>0</v>
      </c>
      <c r="J26" s="40">
        <f t="shared" si="5"/>
        <v>200</v>
      </c>
      <c r="K26" s="40">
        <f t="shared" si="5"/>
        <v>100</v>
      </c>
      <c r="L26" s="40">
        <f t="shared" si="5"/>
        <v>50</v>
      </c>
      <c r="M26" s="53"/>
      <c r="N26" s="41">
        <f t="shared" si="5"/>
        <v>420</v>
      </c>
    </row>
    <row r="27" spans="3:14" ht="28.5" customHeight="1">
      <c r="C27" s="59"/>
      <c r="D27" s="64" t="s">
        <v>14</v>
      </c>
      <c r="E27" s="12" t="s">
        <v>16</v>
      </c>
      <c r="F27" s="10"/>
      <c r="G27" s="29">
        <v>25</v>
      </c>
      <c r="H27" s="29">
        <v>25</v>
      </c>
      <c r="I27" s="29">
        <v>25</v>
      </c>
      <c r="J27" s="30">
        <v>25</v>
      </c>
      <c r="K27" s="30">
        <v>23</v>
      </c>
      <c r="L27" s="30">
        <v>23</v>
      </c>
      <c r="M27" s="49"/>
      <c r="N27" s="26">
        <f>SUM(G27:L27)</f>
        <v>146</v>
      </c>
    </row>
    <row r="28" spans="3:14" ht="28.5" customHeight="1" thickBot="1">
      <c r="C28" s="59"/>
      <c r="D28" s="62"/>
      <c r="E28" s="6" t="s">
        <v>17</v>
      </c>
      <c r="F28" s="10"/>
      <c r="G28" s="29"/>
      <c r="H28" s="29"/>
      <c r="I28" s="29">
        <v>50</v>
      </c>
      <c r="J28" s="30"/>
      <c r="K28" s="30"/>
      <c r="L28" s="30">
        <v>50</v>
      </c>
      <c r="M28" s="49"/>
      <c r="N28" s="26">
        <f>SUM(G28:L28)</f>
        <v>100</v>
      </c>
    </row>
    <row r="29" spans="3:14" ht="28.5" customHeight="1" thickBot="1">
      <c r="C29" s="59"/>
      <c r="D29" s="63"/>
      <c r="E29" s="17" t="s">
        <v>25</v>
      </c>
      <c r="F29" s="10"/>
      <c r="G29" s="40">
        <f aca="true" t="shared" si="6" ref="G29:N29">SUM(G27:G28)</f>
        <v>25</v>
      </c>
      <c r="H29" s="40">
        <f t="shared" si="6"/>
        <v>25</v>
      </c>
      <c r="I29" s="40">
        <f t="shared" si="6"/>
        <v>75</v>
      </c>
      <c r="J29" s="40">
        <f t="shared" si="6"/>
        <v>25</v>
      </c>
      <c r="K29" s="40">
        <f t="shared" si="6"/>
        <v>23</v>
      </c>
      <c r="L29" s="40">
        <f t="shared" si="6"/>
        <v>73</v>
      </c>
      <c r="M29" s="53"/>
      <c r="N29" s="41">
        <f t="shared" si="6"/>
        <v>246</v>
      </c>
    </row>
    <row r="30" spans="3:17" ht="28.5" customHeight="1" thickBot="1">
      <c r="C30" s="60"/>
      <c r="D30" s="65" t="s">
        <v>26</v>
      </c>
      <c r="E30" s="66"/>
      <c r="F30" s="19"/>
      <c r="G30" s="42">
        <f aca="true" t="shared" si="7" ref="G30:N30">G26-G29</f>
        <v>45</v>
      </c>
      <c r="H30" s="42">
        <f t="shared" si="7"/>
        <v>-25</v>
      </c>
      <c r="I30" s="42">
        <f t="shared" si="7"/>
        <v>-75</v>
      </c>
      <c r="J30" s="42">
        <f t="shared" si="7"/>
        <v>175</v>
      </c>
      <c r="K30" s="42">
        <f t="shared" si="7"/>
        <v>77</v>
      </c>
      <c r="L30" s="42">
        <f t="shared" si="7"/>
        <v>-23</v>
      </c>
      <c r="M30" s="54"/>
      <c r="N30" s="43">
        <f t="shared" si="7"/>
        <v>174</v>
      </c>
      <c r="Q30" s="44"/>
    </row>
    <row r="31" spans="3:14" ht="28.5" customHeight="1" thickBot="1">
      <c r="C31" s="67" t="s">
        <v>40</v>
      </c>
      <c r="D31" s="68"/>
      <c r="E31" s="69"/>
      <c r="F31" s="18"/>
      <c r="G31" s="42">
        <f aca="true" t="shared" si="8" ref="G31:L31">G8+G23+G30</f>
        <v>111.90000000000003</v>
      </c>
      <c r="H31" s="42">
        <f t="shared" si="8"/>
        <v>148.40000000000003</v>
      </c>
      <c r="I31" s="42">
        <f t="shared" si="8"/>
        <v>78.20000000000005</v>
      </c>
      <c r="J31" s="42">
        <f t="shared" si="8"/>
        <v>20.400000000000034</v>
      </c>
      <c r="K31" s="42">
        <f t="shared" si="8"/>
        <v>49.00000000000006</v>
      </c>
      <c r="L31" s="42">
        <f t="shared" si="8"/>
        <v>17.700000000000045</v>
      </c>
      <c r="M31" s="54"/>
      <c r="N31" s="28"/>
    </row>
    <row r="32" ht="6" customHeight="1"/>
    <row r="33" ht="9" customHeight="1"/>
  </sheetData>
  <sheetProtection/>
  <mergeCells count="23">
    <mergeCell ref="E1:M1"/>
    <mergeCell ref="F2:L2"/>
    <mergeCell ref="C4:E5"/>
    <mergeCell ref="F4:F5"/>
    <mergeCell ref="N4:N5"/>
    <mergeCell ref="C6:E6"/>
    <mergeCell ref="C23:E23"/>
    <mergeCell ref="C7:E7"/>
    <mergeCell ref="C8:E8"/>
    <mergeCell ref="C9:C14"/>
    <mergeCell ref="D9:D12"/>
    <mergeCell ref="D13:E13"/>
    <mergeCell ref="D14:E14"/>
    <mergeCell ref="C24:C30"/>
    <mergeCell ref="D24:D26"/>
    <mergeCell ref="D27:D29"/>
    <mergeCell ref="D30:E30"/>
    <mergeCell ref="C31:E31"/>
    <mergeCell ref="C15:C22"/>
    <mergeCell ref="D15:D17"/>
    <mergeCell ref="D18:D20"/>
    <mergeCell ref="D21:E21"/>
    <mergeCell ref="D22:E2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31"/>
  <sheetViews>
    <sheetView zoomScalePageLayoutView="0" workbookViewId="0" topLeftCell="A1">
      <pane xSplit="5" ySplit="5" topLeftCell="F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" sqref="Q3"/>
    </sheetView>
  </sheetViews>
  <sheetFormatPr defaultColWidth="9.00390625" defaultRowHeight="13.5"/>
  <cols>
    <col min="1" max="2" width="20.625" style="1" customWidth="1"/>
    <col min="3" max="4" width="2.625" style="1" customWidth="1"/>
    <col min="5" max="5" width="21.125" style="1" customWidth="1"/>
    <col min="6" max="6" width="10.375" style="1" hidden="1" customWidth="1"/>
    <col min="7" max="14" width="8.625" style="1" customWidth="1"/>
    <col min="15" max="15" width="1.12109375" style="1" customWidth="1"/>
    <col min="16" max="16" width="5.50390625" style="1" customWidth="1"/>
    <col min="17" max="18" width="25.62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4:14" ht="21">
      <c r="D1" s="2"/>
      <c r="E1" s="95" t="s">
        <v>38</v>
      </c>
      <c r="F1" s="96"/>
      <c r="G1" s="96"/>
      <c r="H1" s="96"/>
      <c r="I1" s="96"/>
      <c r="J1" s="96"/>
      <c r="K1" s="96"/>
      <c r="L1" s="96"/>
      <c r="M1" s="96"/>
      <c r="N1" s="2"/>
    </row>
    <row r="2" spans="4:14" ht="15" customHeight="1">
      <c r="D2" s="3"/>
      <c r="E2" s="3"/>
      <c r="F2" s="112" t="s">
        <v>41</v>
      </c>
      <c r="G2" s="97"/>
      <c r="H2" s="97"/>
      <c r="I2" s="97"/>
      <c r="J2" s="97"/>
      <c r="K2" s="97"/>
      <c r="L2" s="97"/>
      <c r="M2" s="3"/>
      <c r="N2" s="3"/>
    </row>
    <row r="3" spans="5:14" ht="15" customHeight="1" thickBot="1">
      <c r="E3" s="4"/>
      <c r="F3" s="4"/>
      <c r="G3" s="4"/>
      <c r="H3" s="4"/>
      <c r="I3" s="4"/>
      <c r="J3" s="4"/>
      <c r="L3" s="4"/>
      <c r="M3" s="4"/>
      <c r="N3" s="57" t="s">
        <v>37</v>
      </c>
    </row>
    <row r="4" spans="3:14" ht="18.75" customHeight="1">
      <c r="C4" s="98"/>
      <c r="D4" s="99"/>
      <c r="E4" s="100"/>
      <c r="F4" s="104" t="s">
        <v>0</v>
      </c>
      <c r="G4" s="20" t="s">
        <v>1</v>
      </c>
      <c r="H4" s="56" t="s">
        <v>1</v>
      </c>
      <c r="I4" s="56" t="s">
        <v>1</v>
      </c>
      <c r="J4" s="56" t="s">
        <v>1</v>
      </c>
      <c r="K4" s="56" t="s">
        <v>19</v>
      </c>
      <c r="L4" s="56" t="s">
        <v>19</v>
      </c>
      <c r="M4" s="55"/>
      <c r="N4" s="104" t="s">
        <v>2</v>
      </c>
    </row>
    <row r="5" spans="3:14" ht="18.75" customHeight="1" thickBot="1">
      <c r="C5" s="101"/>
      <c r="D5" s="102"/>
      <c r="E5" s="103"/>
      <c r="F5" s="105"/>
      <c r="G5" s="21"/>
      <c r="H5" s="21"/>
      <c r="I5" s="21"/>
      <c r="J5" s="21"/>
      <c r="K5" s="21"/>
      <c r="L5" s="21"/>
      <c r="M5" s="45"/>
      <c r="N5" s="105"/>
    </row>
    <row r="6" spans="3:14" ht="28.5" customHeight="1" thickTop="1">
      <c r="C6" s="106" t="s">
        <v>28</v>
      </c>
      <c r="D6" s="107"/>
      <c r="E6" s="108"/>
      <c r="F6" s="10"/>
      <c r="G6" s="22">
        <v>334</v>
      </c>
      <c r="H6" s="22">
        <v>255</v>
      </c>
      <c r="I6" s="22">
        <v>234</v>
      </c>
      <c r="J6" s="22">
        <v>222</v>
      </c>
      <c r="K6" s="22">
        <v>261</v>
      </c>
      <c r="L6" s="22">
        <v>275</v>
      </c>
      <c r="M6" s="46"/>
      <c r="N6" s="23">
        <f>SUM(G6:L6)</f>
        <v>1581</v>
      </c>
    </row>
    <row r="7" spans="3:14" ht="28.5" customHeight="1" thickBot="1">
      <c r="C7" s="83" t="s">
        <v>29</v>
      </c>
      <c r="D7" s="84"/>
      <c r="E7" s="85"/>
      <c r="F7" s="10"/>
      <c r="G7" s="24">
        <v>157</v>
      </c>
      <c r="H7" s="25">
        <v>120</v>
      </c>
      <c r="I7" s="25">
        <v>110</v>
      </c>
      <c r="J7" s="25">
        <v>104</v>
      </c>
      <c r="K7" s="25">
        <v>123</v>
      </c>
      <c r="L7" s="25">
        <v>129</v>
      </c>
      <c r="M7" s="47"/>
      <c r="N7" s="26">
        <f aca="true" t="shared" si="0" ref="N7:N13">SUM(G7:L7)</f>
        <v>743</v>
      </c>
    </row>
    <row r="8" spans="3:14" ht="28.5" customHeight="1" thickBot="1">
      <c r="C8" s="86" t="s">
        <v>35</v>
      </c>
      <c r="D8" s="87"/>
      <c r="E8" s="88"/>
      <c r="F8" s="10"/>
      <c r="G8" s="27">
        <v>61</v>
      </c>
      <c r="H8" s="27">
        <f>G31</f>
        <v>111.90000000000003</v>
      </c>
      <c r="I8" s="27">
        <f>H31</f>
        <v>148.40000000000003</v>
      </c>
      <c r="J8" s="27">
        <f>I31</f>
        <v>78.20000000000005</v>
      </c>
      <c r="K8" s="27">
        <f>J31</f>
        <v>20.400000000000034</v>
      </c>
      <c r="L8" s="27">
        <f>K31</f>
        <v>49.00000000000006</v>
      </c>
      <c r="M8" s="48"/>
      <c r="N8" s="28"/>
    </row>
    <row r="9" spans="3:14" ht="28.5" customHeight="1">
      <c r="C9" s="89" t="s">
        <v>3</v>
      </c>
      <c r="D9" s="58" t="s">
        <v>4</v>
      </c>
      <c r="E9" s="12" t="s">
        <v>5</v>
      </c>
      <c r="F9" s="10"/>
      <c r="G9" s="29"/>
      <c r="H9" s="29"/>
      <c r="I9" s="29"/>
      <c r="J9" s="30"/>
      <c r="K9" s="30"/>
      <c r="L9" s="30"/>
      <c r="M9" s="49"/>
      <c r="N9" s="26">
        <f t="shared" si="0"/>
        <v>0</v>
      </c>
    </row>
    <row r="10" spans="3:14" ht="28.5" customHeight="1">
      <c r="C10" s="90"/>
      <c r="D10" s="59"/>
      <c r="E10" s="13" t="s">
        <v>6</v>
      </c>
      <c r="F10" s="11"/>
      <c r="G10" s="29">
        <v>239.2</v>
      </c>
      <c r="H10" s="29">
        <v>280.6</v>
      </c>
      <c r="I10" s="29">
        <v>214.2</v>
      </c>
      <c r="J10" s="30">
        <v>196.6</v>
      </c>
      <c r="K10" s="30">
        <v>186.5</v>
      </c>
      <c r="L10" s="30">
        <v>219.2</v>
      </c>
      <c r="M10" s="49"/>
      <c r="N10" s="26">
        <f t="shared" si="0"/>
        <v>1336.3</v>
      </c>
    </row>
    <row r="11" spans="3:14" ht="28.5" customHeight="1">
      <c r="C11" s="90"/>
      <c r="D11" s="59"/>
      <c r="E11" s="13" t="s">
        <v>7</v>
      </c>
      <c r="F11" s="10"/>
      <c r="G11" s="29">
        <v>55</v>
      </c>
      <c r="H11" s="29">
        <v>51</v>
      </c>
      <c r="I11" s="29">
        <v>53</v>
      </c>
      <c r="J11" s="30">
        <v>59.8</v>
      </c>
      <c r="K11" s="30">
        <v>70.1</v>
      </c>
      <c r="L11" s="30">
        <v>53.6</v>
      </c>
      <c r="M11" s="49"/>
      <c r="N11" s="26">
        <f t="shared" si="0"/>
        <v>342.5</v>
      </c>
    </row>
    <row r="12" spans="3:14" ht="28.5" customHeight="1">
      <c r="C12" s="90"/>
      <c r="D12" s="92"/>
      <c r="E12" s="13" t="s">
        <v>8</v>
      </c>
      <c r="F12" s="10"/>
      <c r="G12" s="29"/>
      <c r="H12" s="29"/>
      <c r="I12" s="29"/>
      <c r="J12" s="30"/>
      <c r="K12" s="30"/>
      <c r="L12" s="30"/>
      <c r="M12" s="49"/>
      <c r="N12" s="26">
        <f t="shared" si="0"/>
        <v>0</v>
      </c>
    </row>
    <row r="13" spans="3:14" ht="28.5" customHeight="1" thickBot="1">
      <c r="C13" s="90"/>
      <c r="D13" s="83" t="s">
        <v>34</v>
      </c>
      <c r="E13" s="85"/>
      <c r="F13" s="10"/>
      <c r="G13" s="31">
        <v>4</v>
      </c>
      <c r="H13" s="31">
        <v>4</v>
      </c>
      <c r="I13" s="31">
        <v>4</v>
      </c>
      <c r="J13" s="32">
        <v>4</v>
      </c>
      <c r="K13" s="32">
        <v>4</v>
      </c>
      <c r="L13" s="32">
        <v>4</v>
      </c>
      <c r="M13" s="50"/>
      <c r="N13" s="26">
        <f t="shared" si="0"/>
        <v>24</v>
      </c>
    </row>
    <row r="14" spans="3:14" ht="28.5" customHeight="1" thickBot="1">
      <c r="C14" s="91"/>
      <c r="D14" s="93" t="s">
        <v>9</v>
      </c>
      <c r="E14" s="94"/>
      <c r="F14" s="10"/>
      <c r="G14" s="27">
        <f aca="true" t="shared" si="1" ref="G14:N14">G9+G10+G11+G12+G13</f>
        <v>298.2</v>
      </c>
      <c r="H14" s="27">
        <f t="shared" si="1"/>
        <v>335.6</v>
      </c>
      <c r="I14" s="27">
        <f t="shared" si="1"/>
        <v>271.2</v>
      </c>
      <c r="J14" s="27">
        <f t="shared" si="1"/>
        <v>260.4</v>
      </c>
      <c r="K14" s="27">
        <f t="shared" si="1"/>
        <v>260.6</v>
      </c>
      <c r="L14" s="27">
        <f t="shared" si="1"/>
        <v>276.8</v>
      </c>
      <c r="M14" s="48"/>
      <c r="N14" s="33">
        <f t="shared" si="1"/>
        <v>1702.8</v>
      </c>
    </row>
    <row r="15" spans="3:14" ht="28.5" customHeight="1">
      <c r="C15" s="70" t="s">
        <v>10</v>
      </c>
      <c r="D15" s="72" t="s">
        <v>29</v>
      </c>
      <c r="E15" s="8" t="s">
        <v>11</v>
      </c>
      <c r="F15" s="10"/>
      <c r="G15" s="31"/>
      <c r="H15" s="31"/>
      <c r="I15" s="31"/>
      <c r="J15" s="32"/>
      <c r="K15" s="32"/>
      <c r="L15" s="32"/>
      <c r="M15" s="50"/>
      <c r="N15" s="26">
        <f aca="true" t="shared" si="2" ref="N15:N21">SUM(G15:L15)</f>
        <v>0</v>
      </c>
    </row>
    <row r="16" spans="3:14" ht="28.5" customHeight="1">
      <c r="C16" s="71"/>
      <c r="D16" s="73"/>
      <c r="E16" s="9" t="s">
        <v>12</v>
      </c>
      <c r="F16" s="10"/>
      <c r="G16" s="29">
        <v>31</v>
      </c>
      <c r="H16" s="29">
        <v>33</v>
      </c>
      <c r="I16" s="29">
        <v>25.2</v>
      </c>
      <c r="J16" s="30">
        <v>23.1</v>
      </c>
      <c r="K16" s="30">
        <v>21.8</v>
      </c>
      <c r="L16" s="30">
        <v>25.8</v>
      </c>
      <c r="M16" s="49"/>
      <c r="N16" s="26">
        <f t="shared" si="2"/>
        <v>159.90000000000003</v>
      </c>
    </row>
    <row r="17" spans="3:14" ht="28.5" customHeight="1">
      <c r="C17" s="71"/>
      <c r="D17" s="74"/>
      <c r="E17" s="9" t="s">
        <v>13</v>
      </c>
      <c r="F17" s="10"/>
      <c r="G17" s="29">
        <v>89</v>
      </c>
      <c r="H17" s="29">
        <v>87</v>
      </c>
      <c r="I17" s="29">
        <v>92</v>
      </c>
      <c r="J17" s="30">
        <v>124</v>
      </c>
      <c r="K17" s="30">
        <v>131.9</v>
      </c>
      <c r="L17" s="30">
        <v>100.8</v>
      </c>
      <c r="M17" s="49"/>
      <c r="N17" s="26">
        <f t="shared" si="2"/>
        <v>624.6999999999999</v>
      </c>
    </row>
    <row r="18" spans="3:14" ht="28.5" customHeight="1">
      <c r="C18" s="71"/>
      <c r="D18" s="75" t="s">
        <v>30</v>
      </c>
      <c r="E18" s="14" t="s">
        <v>31</v>
      </c>
      <c r="F18" s="10"/>
      <c r="G18" s="29">
        <v>61</v>
      </c>
      <c r="H18" s="29">
        <v>61</v>
      </c>
      <c r="I18" s="29">
        <v>61</v>
      </c>
      <c r="J18" s="30">
        <v>61</v>
      </c>
      <c r="K18" s="30">
        <v>61</v>
      </c>
      <c r="L18" s="30">
        <v>61</v>
      </c>
      <c r="M18" s="49"/>
      <c r="N18" s="26">
        <f t="shared" si="2"/>
        <v>366</v>
      </c>
    </row>
    <row r="19" spans="3:14" ht="28.5" customHeight="1">
      <c r="C19" s="71"/>
      <c r="D19" s="73"/>
      <c r="E19" s="15" t="s">
        <v>18</v>
      </c>
      <c r="F19" s="10"/>
      <c r="G19" s="29">
        <v>7.2</v>
      </c>
      <c r="H19" s="29">
        <v>7.2</v>
      </c>
      <c r="I19" s="29">
        <v>7.1</v>
      </c>
      <c r="J19" s="30">
        <v>6.8</v>
      </c>
      <c r="K19" s="30">
        <v>7</v>
      </c>
      <c r="L19" s="30">
        <v>7</v>
      </c>
      <c r="M19" s="49"/>
      <c r="N19" s="26">
        <f t="shared" si="2"/>
        <v>42.3</v>
      </c>
    </row>
    <row r="20" spans="3:14" ht="28.5" customHeight="1">
      <c r="C20" s="71"/>
      <c r="D20" s="74"/>
      <c r="E20" s="16" t="s">
        <v>32</v>
      </c>
      <c r="F20" s="10"/>
      <c r="G20" s="31">
        <v>104.1</v>
      </c>
      <c r="H20" s="31">
        <v>85.9</v>
      </c>
      <c r="I20" s="31">
        <v>81.1</v>
      </c>
      <c r="J20" s="32">
        <v>78.3</v>
      </c>
      <c r="K20" s="32">
        <v>87.3</v>
      </c>
      <c r="L20" s="32">
        <v>90.5</v>
      </c>
      <c r="M20" s="50"/>
      <c r="N20" s="26">
        <f t="shared" si="2"/>
        <v>527.2</v>
      </c>
    </row>
    <row r="21" spans="3:14" ht="28.5" customHeight="1" thickBot="1">
      <c r="C21" s="71"/>
      <c r="D21" s="76" t="s">
        <v>33</v>
      </c>
      <c r="E21" s="77"/>
      <c r="F21" s="10"/>
      <c r="G21" s="34"/>
      <c r="H21" s="34"/>
      <c r="I21" s="34"/>
      <c r="J21" s="35">
        <v>200</v>
      </c>
      <c r="K21" s="35"/>
      <c r="L21" s="35"/>
      <c r="M21" s="51"/>
      <c r="N21" s="26">
        <f t="shared" si="2"/>
        <v>200</v>
      </c>
    </row>
    <row r="22" spans="3:14" ht="28.5" customHeight="1" thickBot="1">
      <c r="C22" s="59"/>
      <c r="D22" s="78" t="s">
        <v>21</v>
      </c>
      <c r="E22" s="79"/>
      <c r="F22" s="10"/>
      <c r="G22" s="27">
        <f aca="true" t="shared" si="3" ref="G22:N22">SUM(G15:G21)</f>
        <v>292.29999999999995</v>
      </c>
      <c r="H22" s="27">
        <f t="shared" si="3"/>
        <v>274.1</v>
      </c>
      <c r="I22" s="27">
        <f t="shared" si="3"/>
        <v>266.4</v>
      </c>
      <c r="J22" s="27">
        <f t="shared" si="3"/>
        <v>493.2</v>
      </c>
      <c r="K22" s="27">
        <f t="shared" si="3"/>
        <v>309</v>
      </c>
      <c r="L22" s="27">
        <f t="shared" si="3"/>
        <v>285.1</v>
      </c>
      <c r="M22" s="48"/>
      <c r="N22" s="33">
        <f t="shared" si="3"/>
        <v>1920.1</v>
      </c>
    </row>
    <row r="23" spans="3:14" ht="28.5" customHeight="1" thickBot="1">
      <c r="C23" s="80" t="s">
        <v>22</v>
      </c>
      <c r="D23" s="81"/>
      <c r="E23" s="82"/>
      <c r="F23" s="19"/>
      <c r="G23" s="36">
        <f aca="true" t="shared" si="4" ref="G23:N23">G8+G14-G22</f>
        <v>66.90000000000003</v>
      </c>
      <c r="H23" s="36">
        <f t="shared" si="4"/>
        <v>173.40000000000003</v>
      </c>
      <c r="I23" s="36">
        <f t="shared" si="4"/>
        <v>153.20000000000005</v>
      </c>
      <c r="J23" s="36">
        <f t="shared" si="4"/>
        <v>-154.59999999999997</v>
      </c>
      <c r="K23" s="36">
        <f t="shared" si="4"/>
        <v>-27.999999999999943</v>
      </c>
      <c r="L23" s="36">
        <f t="shared" si="4"/>
        <v>40.700000000000045</v>
      </c>
      <c r="M23" s="52"/>
      <c r="N23" s="37">
        <f t="shared" si="4"/>
        <v>-217.29999999999995</v>
      </c>
    </row>
    <row r="24" spans="3:14" ht="28.5" customHeight="1">
      <c r="C24" s="58" t="s">
        <v>20</v>
      </c>
      <c r="D24" s="61" t="s">
        <v>27</v>
      </c>
      <c r="E24" s="7" t="s">
        <v>23</v>
      </c>
      <c r="F24" s="10"/>
      <c r="G24" s="38"/>
      <c r="H24" s="38"/>
      <c r="I24" s="38"/>
      <c r="J24" s="39">
        <v>200</v>
      </c>
      <c r="K24" s="39"/>
      <c r="L24" s="39"/>
      <c r="M24" s="50"/>
      <c r="N24" s="26">
        <f>SUM(G24:L24)</f>
        <v>200</v>
      </c>
    </row>
    <row r="25" spans="3:14" ht="28.5" customHeight="1" thickBot="1">
      <c r="C25" s="59"/>
      <c r="D25" s="62"/>
      <c r="E25" s="6" t="s">
        <v>24</v>
      </c>
      <c r="F25" s="10"/>
      <c r="G25" s="29">
        <v>70</v>
      </c>
      <c r="H25" s="29"/>
      <c r="I25" s="29"/>
      <c r="J25" s="30"/>
      <c r="K25" s="30">
        <v>100</v>
      </c>
      <c r="L25" s="30">
        <v>50</v>
      </c>
      <c r="M25" s="49"/>
      <c r="N25" s="26">
        <f>SUM(G25:L25)</f>
        <v>220</v>
      </c>
    </row>
    <row r="26" spans="3:14" ht="28.5" customHeight="1" thickBot="1">
      <c r="C26" s="59"/>
      <c r="D26" s="63"/>
      <c r="E26" s="5" t="s">
        <v>15</v>
      </c>
      <c r="F26" s="10"/>
      <c r="G26" s="40">
        <f aca="true" t="shared" si="5" ref="G26:N26">SUM(G24:G25)</f>
        <v>70</v>
      </c>
      <c r="H26" s="40">
        <f t="shared" si="5"/>
        <v>0</v>
      </c>
      <c r="I26" s="40">
        <f t="shared" si="5"/>
        <v>0</v>
      </c>
      <c r="J26" s="40">
        <f t="shared" si="5"/>
        <v>200</v>
      </c>
      <c r="K26" s="40">
        <f t="shared" si="5"/>
        <v>100</v>
      </c>
      <c r="L26" s="40">
        <f t="shared" si="5"/>
        <v>50</v>
      </c>
      <c r="M26" s="53"/>
      <c r="N26" s="41">
        <f t="shared" si="5"/>
        <v>420</v>
      </c>
    </row>
    <row r="27" spans="3:14" ht="28.5" customHeight="1">
      <c r="C27" s="59"/>
      <c r="D27" s="64" t="s">
        <v>14</v>
      </c>
      <c r="E27" s="12" t="s">
        <v>16</v>
      </c>
      <c r="F27" s="10"/>
      <c r="G27" s="29">
        <v>25</v>
      </c>
      <c r="H27" s="29">
        <v>25</v>
      </c>
      <c r="I27" s="29">
        <v>25</v>
      </c>
      <c r="J27" s="30">
        <v>25</v>
      </c>
      <c r="K27" s="30">
        <v>23</v>
      </c>
      <c r="L27" s="30">
        <v>23</v>
      </c>
      <c r="M27" s="49"/>
      <c r="N27" s="26">
        <f>SUM(G27:L27)</f>
        <v>146</v>
      </c>
    </row>
    <row r="28" spans="3:14" ht="28.5" customHeight="1" thickBot="1">
      <c r="C28" s="59"/>
      <c r="D28" s="62"/>
      <c r="E28" s="6" t="s">
        <v>17</v>
      </c>
      <c r="F28" s="10"/>
      <c r="G28" s="29"/>
      <c r="H28" s="29"/>
      <c r="I28" s="29">
        <v>50</v>
      </c>
      <c r="J28" s="30"/>
      <c r="K28" s="30"/>
      <c r="L28" s="30">
        <v>50</v>
      </c>
      <c r="M28" s="49"/>
      <c r="N28" s="26">
        <f>SUM(G28:L28)</f>
        <v>100</v>
      </c>
    </row>
    <row r="29" spans="3:14" ht="28.5" customHeight="1" thickBot="1">
      <c r="C29" s="59"/>
      <c r="D29" s="63"/>
      <c r="E29" s="17" t="s">
        <v>25</v>
      </c>
      <c r="F29" s="10"/>
      <c r="G29" s="40">
        <f aca="true" t="shared" si="6" ref="G29:N29">SUM(G27:G28)</f>
        <v>25</v>
      </c>
      <c r="H29" s="40">
        <f t="shared" si="6"/>
        <v>25</v>
      </c>
      <c r="I29" s="40">
        <f t="shared" si="6"/>
        <v>75</v>
      </c>
      <c r="J29" s="40">
        <f t="shared" si="6"/>
        <v>25</v>
      </c>
      <c r="K29" s="40">
        <f t="shared" si="6"/>
        <v>23</v>
      </c>
      <c r="L29" s="40">
        <f t="shared" si="6"/>
        <v>73</v>
      </c>
      <c r="M29" s="53"/>
      <c r="N29" s="41">
        <f t="shared" si="6"/>
        <v>246</v>
      </c>
    </row>
    <row r="30" spans="3:17" ht="28.5" customHeight="1" thickBot="1">
      <c r="C30" s="60"/>
      <c r="D30" s="65" t="s">
        <v>26</v>
      </c>
      <c r="E30" s="66"/>
      <c r="F30" s="19"/>
      <c r="G30" s="42">
        <f aca="true" t="shared" si="7" ref="G30:N30">G26-G29</f>
        <v>45</v>
      </c>
      <c r="H30" s="42">
        <f t="shared" si="7"/>
        <v>-25</v>
      </c>
      <c r="I30" s="42">
        <f t="shared" si="7"/>
        <v>-75</v>
      </c>
      <c r="J30" s="42">
        <f t="shared" si="7"/>
        <v>175</v>
      </c>
      <c r="K30" s="42">
        <f t="shared" si="7"/>
        <v>77</v>
      </c>
      <c r="L30" s="42">
        <f t="shared" si="7"/>
        <v>-23</v>
      </c>
      <c r="M30" s="54"/>
      <c r="N30" s="43">
        <f t="shared" si="7"/>
        <v>174</v>
      </c>
      <c r="Q30" s="44"/>
    </row>
    <row r="31" spans="3:14" ht="28.5" customHeight="1" thickBot="1">
      <c r="C31" s="109" t="s">
        <v>36</v>
      </c>
      <c r="D31" s="110"/>
      <c r="E31" s="111"/>
      <c r="F31" s="18"/>
      <c r="G31" s="42">
        <f aca="true" t="shared" si="8" ref="G31:L31">G23+G30</f>
        <v>111.90000000000003</v>
      </c>
      <c r="H31" s="42">
        <f t="shared" si="8"/>
        <v>148.40000000000003</v>
      </c>
      <c r="I31" s="42">
        <f t="shared" si="8"/>
        <v>78.20000000000005</v>
      </c>
      <c r="J31" s="42">
        <f t="shared" si="8"/>
        <v>20.400000000000034</v>
      </c>
      <c r="K31" s="42">
        <f t="shared" si="8"/>
        <v>49.00000000000006</v>
      </c>
      <c r="L31" s="42">
        <f t="shared" si="8"/>
        <v>17.700000000000045</v>
      </c>
      <c r="M31" s="54"/>
      <c r="N31" s="28"/>
    </row>
    <row r="32" ht="6" customHeight="1"/>
    <row r="33" ht="9" customHeight="1"/>
  </sheetData>
  <sheetProtection/>
  <mergeCells count="23">
    <mergeCell ref="F2:L2"/>
    <mergeCell ref="C9:C14"/>
    <mergeCell ref="D9:D12"/>
    <mergeCell ref="D13:E13"/>
    <mergeCell ref="C4:E5"/>
    <mergeCell ref="E1:M1"/>
    <mergeCell ref="N4:N5"/>
    <mergeCell ref="C23:E23"/>
    <mergeCell ref="D24:D26"/>
    <mergeCell ref="D27:D29"/>
    <mergeCell ref="D30:E30"/>
    <mergeCell ref="D14:E14"/>
    <mergeCell ref="C6:E6"/>
    <mergeCell ref="C7:E7"/>
    <mergeCell ref="C31:E31"/>
    <mergeCell ref="F4:F5"/>
    <mergeCell ref="C15:C22"/>
    <mergeCell ref="D15:D17"/>
    <mergeCell ref="D21:E21"/>
    <mergeCell ref="D22:E22"/>
    <mergeCell ref="D18:D20"/>
    <mergeCell ref="C24:C30"/>
    <mergeCell ref="C8:E8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2019-04-19T03:13:02Z</dcterms:created>
  <dcterms:modified xsi:type="dcterms:W3CDTF">2019-04-19T03:13:08Z</dcterms:modified>
  <cp:category/>
  <cp:version/>
  <cp:contentType/>
  <cp:contentStatus/>
</cp:coreProperties>
</file>